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раздел 1-4" sheetId="2" r:id="rId1"/>
    <sheet name="раздел 5" sheetId="4" r:id="rId2"/>
    <sheet name="раздел 6-12" sheetId="5" r:id="rId3"/>
  </sheets>
  <calcPr calcId="162913"/>
</workbook>
</file>

<file path=xl/calcChain.xml><?xml version="1.0" encoding="utf-8"?>
<calcChain xmlns="http://schemas.openxmlformats.org/spreadsheetml/2006/main">
  <c r="H79" i="5" l="1"/>
  <c r="F30" i="2" l="1"/>
  <c r="O46" i="5" l="1"/>
  <c r="F85" i="4" l="1"/>
  <c r="E108" i="4" l="1"/>
  <c r="C87" i="4" l="1"/>
  <c r="C77" i="4"/>
  <c r="C65" i="4" s="1"/>
  <c r="C58" i="4" s="1"/>
  <c r="C59" i="4"/>
  <c r="C42" i="4"/>
  <c r="C18" i="4"/>
  <c r="C7" i="4"/>
  <c r="C17" i="4" l="1"/>
  <c r="C6" i="4" s="1"/>
  <c r="E274" i="4" l="1"/>
  <c r="D274" i="4"/>
  <c r="D108" i="4"/>
  <c r="S39" i="5" l="1"/>
  <c r="F177" i="4" l="1"/>
  <c r="D176" i="4"/>
  <c r="E176" i="4"/>
  <c r="C176" i="4"/>
  <c r="F176" i="4" l="1"/>
  <c r="C298" i="4" l="1"/>
  <c r="E87" i="4" l="1"/>
  <c r="E7" i="4" s="1"/>
  <c r="C281" i="4" l="1"/>
  <c r="F166" i="4" l="1"/>
  <c r="T104" i="5" l="1"/>
  <c r="S5" i="5" l="1"/>
  <c r="M5" i="5"/>
  <c r="G5" i="5"/>
  <c r="A5" i="5"/>
  <c r="Q20" i="5" l="1"/>
  <c r="L20" i="5"/>
  <c r="G20" i="5"/>
  <c r="F8" i="4" l="1"/>
  <c r="F9" i="4"/>
  <c r="F10" i="4"/>
  <c r="F19" i="4"/>
  <c r="F20" i="4"/>
  <c r="F21" i="4"/>
  <c r="F22" i="4"/>
  <c r="F23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67" i="4"/>
  <c r="F71" i="4"/>
  <c r="F72" i="4"/>
  <c r="F73" i="4"/>
  <c r="F76" i="4"/>
  <c r="F78" i="4"/>
  <c r="F79" i="4"/>
  <c r="F81" i="4"/>
  <c r="F83" i="4"/>
  <c r="E18" i="4"/>
  <c r="F101" i="4" l="1"/>
  <c r="F102" i="4"/>
  <c r="F103" i="4"/>
  <c r="F104" i="4"/>
  <c r="F105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9" i="4"/>
  <c r="F130" i="4"/>
  <c r="F131" i="4"/>
  <c r="F133" i="4"/>
  <c r="F134" i="4"/>
  <c r="F135" i="4"/>
  <c r="F137" i="4"/>
  <c r="F138" i="4"/>
  <c r="F139" i="4"/>
  <c r="F141" i="4"/>
  <c r="F142" i="4"/>
  <c r="F143" i="4"/>
  <c r="F144" i="4"/>
  <c r="F145" i="4"/>
  <c r="F147" i="4"/>
  <c r="F157" i="4"/>
  <c r="F159" i="4"/>
  <c r="F161" i="4"/>
  <c r="F162" i="4"/>
  <c r="F168" i="4"/>
  <c r="F169" i="4"/>
  <c r="F170" i="4"/>
  <c r="F171" i="4"/>
  <c r="F172" i="4"/>
  <c r="F173" i="4"/>
  <c r="F100" i="4"/>
  <c r="F27" i="2" l="1"/>
  <c r="F28" i="2"/>
  <c r="F29" i="2"/>
  <c r="F31" i="2"/>
  <c r="F26" i="2"/>
  <c r="G48" i="2"/>
  <c r="G49" i="2"/>
  <c r="G50" i="2"/>
  <c r="G46" i="2"/>
  <c r="F48" i="2"/>
  <c r="F49" i="2"/>
  <c r="F50" i="2"/>
  <c r="F51" i="2"/>
  <c r="F45" i="2"/>
  <c r="F46" i="2"/>
  <c r="F44" i="2"/>
  <c r="D167" i="4" l="1"/>
  <c r="D155" i="4" s="1"/>
  <c r="E167" i="4"/>
  <c r="C167" i="4"/>
  <c r="C155" i="4" s="1"/>
  <c r="D149" i="4"/>
  <c r="E149" i="4"/>
  <c r="C149" i="4"/>
  <c r="D132" i="4"/>
  <c r="E132" i="4"/>
  <c r="C132" i="4"/>
  <c r="C108" i="4"/>
  <c r="D98" i="4"/>
  <c r="E98" i="4"/>
  <c r="C98" i="4"/>
  <c r="E77" i="4"/>
  <c r="E59" i="4"/>
  <c r="D87" i="4"/>
  <c r="D7" i="4" s="1"/>
  <c r="D77" i="4"/>
  <c r="D65" i="4" s="1"/>
  <c r="D58" i="4" s="1"/>
  <c r="D59" i="4"/>
  <c r="E42" i="4"/>
  <c r="D42" i="4"/>
  <c r="D18" i="4"/>
  <c r="D17" i="4" l="1"/>
  <c r="D6" i="4" s="1"/>
  <c r="D148" i="4"/>
  <c r="D107" i="4" s="1"/>
  <c r="D97" i="4" s="1"/>
  <c r="C148" i="4"/>
  <c r="C107" i="4" s="1"/>
  <c r="F98" i="4"/>
  <c r="F132" i="4"/>
  <c r="F108" i="4"/>
  <c r="E65" i="4"/>
  <c r="F77" i="4"/>
  <c r="F42" i="4"/>
  <c r="F7" i="4"/>
  <c r="F18" i="4"/>
  <c r="E155" i="4"/>
  <c r="E148" i="4" s="1"/>
  <c r="F167" i="4"/>
  <c r="F65" i="4" l="1"/>
  <c r="E58" i="4"/>
  <c r="F58" i="4" s="1"/>
  <c r="E17" i="4"/>
  <c r="E6" i="4" s="1"/>
  <c r="F155" i="4"/>
  <c r="F17" i="4" l="1"/>
  <c r="F148" i="4"/>
  <c r="E107" i="4"/>
  <c r="E97" i="4" s="1"/>
  <c r="F107" i="4" l="1"/>
</calcChain>
</file>

<file path=xl/sharedStrings.xml><?xml version="1.0" encoding="utf-8"?>
<sst xmlns="http://schemas.openxmlformats.org/spreadsheetml/2006/main" count="767" uniqueCount="317">
  <si>
    <t>I. Основные показатели финансово-хозяйственной деятельности учреждения.</t>
  </si>
  <si>
    <t>Наименование государственной услуги</t>
  </si>
  <si>
    <t>% исполнения к годовому плану</t>
  </si>
  <si>
    <t>№ п/п</t>
  </si>
  <si>
    <t>План (чел.)</t>
  </si>
  <si>
    <t>Факт (чел.)</t>
  </si>
  <si>
    <t>Причины невыполнения/ перевыполнения</t>
  </si>
  <si>
    <t>2. Анализ выполнения  государственного задания (количественные показатели)</t>
  </si>
  <si>
    <t>Количество работников, замещающих занятые ставки</t>
  </si>
  <si>
    <t>Вакансии</t>
  </si>
  <si>
    <t>Без внешних совместителей</t>
  </si>
  <si>
    <t>Внешние совместители</t>
  </si>
  <si>
    <t>Занято  ставок</t>
  </si>
  <si>
    <t>Фактическая среднесписочная численность (единиц)</t>
  </si>
  <si>
    <t>Штатная численность, всего (единиц)</t>
  </si>
  <si>
    <t xml:space="preserve">3. Штатная и фактическая среднесписочная численность учреждения. </t>
  </si>
  <si>
    <t>Категория персонала</t>
  </si>
  <si>
    <t>Показатели по «дорожной карте»</t>
  </si>
  <si>
    <t>% исполнения «дорожной карты»</t>
  </si>
  <si>
    <t>Средняя  з/пл руководителя</t>
  </si>
  <si>
    <t>Средняя  з/пл заместителей руководителя и главного бухгалтера</t>
  </si>
  <si>
    <t>Средняя  з/пл врачей</t>
  </si>
  <si>
    <t>Средняя  з/пл среднего медицинского персонала</t>
  </si>
  <si>
    <t>Средняя  з/пл младшего медицинского персонала</t>
  </si>
  <si>
    <t>Средняя  з/пл педагогических работников</t>
  </si>
  <si>
    <t>Прочий персонал</t>
  </si>
  <si>
    <t>4. Показатель средней заработной платы. Выполнение показателей дорожной карты.</t>
  </si>
  <si>
    <t>Наименование показателя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</si>
  <si>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</si>
  <si>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</si>
  <si>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Доходы, всего:</t>
  </si>
  <si>
    <t>в том числе:
доходы от собственности, всего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</si>
  <si>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</si>
  <si>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</si>
  <si>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</si>
  <si>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</si>
  <si>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</si>
  <si>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 xml:space="preserve">прочие поступления, всего </t>
  </si>
  <si>
    <t>из них:
увеличение остатков денежных средств за счет возврата дебиторской задолженности прошлых лет</t>
  </si>
  <si>
    <t>Расходы, всего</t>
  </si>
  <si>
    <t>в том числе:
на выплаты персоналу, всего</t>
  </si>
  <si>
    <t>в том числе:
оплата труда</t>
  </si>
  <si>
    <t>ФОТ персонала, не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</si>
  <si>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</si>
  <si>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ФОТ внешних совместителей, из категорий  персонала подпадающего под действие Указов Президента Российской Федерации</t>
  </si>
  <si>
    <t>социальные пособия и компенсации персоналу в денежной форме</t>
  </si>
  <si>
    <t>прочие выплаты персоналу, в том числе компенсационного характера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</si>
  <si>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</si>
  <si>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</si>
  <si>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</si>
  <si>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</si>
  <si>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</si>
  <si>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</si>
  <si>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</si>
  <si>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</si>
  <si>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</si>
  <si>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</si>
  <si>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>социальные и иные выплаты населению, всего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</si>
  <si>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</si>
  <si>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</si>
  <si>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 xml:space="preserve">иные выплаты населению </t>
  </si>
  <si>
    <t>уплата налогов, сборов и иных платежей, всего</t>
  </si>
  <si>
    <t>из них:
налог на имущество организаций и земельный налог</t>
  </si>
  <si>
    <t>налог на имущество организаций</t>
  </si>
  <si>
    <t>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</si>
  <si>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</si>
  <si>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транспортный налог</t>
  </si>
  <si>
    <t>государственная пошлина</t>
  </si>
  <si>
    <t>прочие налоги и сборы</t>
  </si>
  <si>
    <t>уплата штрафов (в том числе административных), пеней, иных платежей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</si>
  <si>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</si>
  <si>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</si>
  <si>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</si>
  <si>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</si>
  <si>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Иные выплаты текущего характера организациям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</si>
  <si>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</si>
  <si>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</si>
  <si>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</si>
  <si>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товаров, работ, услуг в целях капитального ремонта государственного (муниципального) имущества</t>
  </si>
  <si>
    <t>Увеличение стоимости основных средств</t>
  </si>
  <si>
    <t>Увеличение стоимости строительных материалов</t>
  </si>
  <si>
    <t>Прочие материальные запасы</t>
  </si>
  <si>
    <t>прочую закупку товаров, работ и услуг, всего</t>
  </si>
  <si>
    <t>Прочие несоциальные выплаты персоналу в натуральной форме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</si>
  <si>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</si>
  <si>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</si>
  <si>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</si>
  <si>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</si>
  <si>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</si>
  <si>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</si>
  <si>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</si>
  <si>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</si>
  <si>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</si>
  <si>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</si>
  <si>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Лекарственные препараты и материалы, применяемые в медицинских целях</t>
  </si>
  <si>
    <t>Продукты питания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</si>
  <si>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</si>
  <si>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</si>
  <si>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Мягкий инвентарь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</si>
  <si>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</si>
  <si>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</si>
  <si>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</si>
  <si>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</si>
  <si>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</si>
  <si>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</si>
  <si>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</si>
  <si>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из них:
возврат в бюджет средств субсидии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</si>
  <si>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</t>
  </si>
  <si>
    <t>в том числе 75% пенсий</t>
  </si>
  <si>
    <t>Фактическое исполнение, руб.</t>
  </si>
  <si>
    <t>% исполнения</t>
  </si>
  <si>
    <t>КВР</t>
  </si>
  <si>
    <t>5. Информация о финансовой деятельности учреждения за отчетный период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</si>
  <si>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</si>
  <si>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</si>
  <si>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Налоги, пошлины и сборы
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</si>
  <si>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</si>
  <si>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</si>
  <si>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Наименование субсидии и направлениерасходования</t>
  </si>
  <si>
    <t>Сведения о кредиторской задолженности</t>
  </si>
  <si>
    <t>Наименование контрогента и наименования товаров, услуг</t>
  </si>
  <si>
    <t>Сумма задолженности</t>
  </si>
  <si>
    <t>Дата оплаты по контракту</t>
  </si>
  <si>
    <t>Причина образования задолженности</t>
  </si>
  <si>
    <t>Сведения о дебиторской задолженности</t>
  </si>
  <si>
    <t>Код субсидии</t>
  </si>
  <si>
    <t>Питание</t>
  </si>
  <si>
    <t>Медикаменты</t>
  </si>
  <si>
    <t>в т.ч. одежда и обувь</t>
  </si>
  <si>
    <t>6. Стоимость питания, медикаментов, мягкого инвентаря на одного воспитанника в день, руб. коп.*</t>
  </si>
  <si>
    <t>* стоимость расчитываетя пофакту списания со склада</t>
  </si>
  <si>
    <t xml:space="preserve">Способ осуществления закупки </t>
  </si>
  <si>
    <t>Сумма первоначального договора (контракта), руб.коп.</t>
  </si>
  <si>
    <t>Сумма заключенных договоров (контрактов), руб.коп.</t>
  </si>
  <si>
    <t>Сумма экономии, руб.коп.</t>
  </si>
  <si>
    <t>Экономически эффективное расходование денежных средств на приобретение товаров, работ, услуг*</t>
  </si>
  <si>
    <t>Закупки у единственного поставщика</t>
  </si>
  <si>
    <t>Аукцион</t>
  </si>
  <si>
    <t xml:space="preserve">Запрос котировок </t>
  </si>
  <si>
    <t xml:space="preserve">Конкурс </t>
  </si>
  <si>
    <t>ИТОГО</t>
  </si>
  <si>
    <t>Запрос предложений</t>
  </si>
  <si>
    <t>Запрос цен</t>
  </si>
  <si>
    <t>7. Закупка товаров, работ и услуг, способы закупок; сложившаяся экономия.</t>
  </si>
  <si>
    <t>Естественные монополии</t>
  </si>
  <si>
    <t>8. Проверки контролирующих и надзорных органов.</t>
  </si>
  <si>
    <t xml:space="preserve">Орган, осуществляющий проверку/Документы по результатам проверки </t>
  </si>
  <si>
    <t>Дата проведения проверки, предмет и проверяемый период</t>
  </si>
  <si>
    <t>Выявленные нарушения</t>
  </si>
  <si>
    <t>Исполнены/не исполнены нарушения, мероприятия, проведенные по результатам контрольного мероприятия</t>
  </si>
  <si>
    <t>9. Повышение квалификации сотрудников.</t>
  </si>
  <si>
    <t>Категория персонала (должность)</t>
  </si>
  <si>
    <t>Количество человек</t>
  </si>
  <si>
    <t>Стоимость обучения (КВФО2+КВФО 4)</t>
  </si>
  <si>
    <t>10. Материально-техническое обеспечение. Проведение ремонтных работ.</t>
  </si>
  <si>
    <t>Стоимость, руб.</t>
  </si>
  <si>
    <t>Капитальный ремонт</t>
  </si>
  <si>
    <t>Текущий ремонт</t>
  </si>
  <si>
    <t>Приобретение основных средств</t>
  </si>
  <si>
    <t>в том числе:</t>
  </si>
  <si>
    <t>11. Информация о спонсорской помощи.</t>
  </si>
  <si>
    <t>Сумма, руб.</t>
  </si>
  <si>
    <t>Направление расходования</t>
  </si>
  <si>
    <t>Всего</t>
  </si>
  <si>
    <t>12. Сельское хозяйство.</t>
  </si>
  <si>
    <t>12.1. Животноводство</t>
  </si>
  <si>
    <t>Поступило (с начало года)</t>
  </si>
  <si>
    <t>Выбыло (с начала года)</t>
  </si>
  <si>
    <t xml:space="preserve">Затраты на содержание </t>
  </si>
  <si>
    <t>Прибытль от реализации продукции</t>
  </si>
  <si>
    <t>Количество на отчетную дату</t>
  </si>
  <si>
    <t>КРС</t>
  </si>
  <si>
    <t>Свиньи</t>
  </si>
  <si>
    <t>Овцы и козы</t>
  </si>
  <si>
    <t>Лошади</t>
  </si>
  <si>
    <t>Затраты на выращивание</t>
  </si>
  <si>
    <t>Кол-во, кг</t>
  </si>
  <si>
    <t>Овощные культуры</t>
  </si>
  <si>
    <t>Зерновые культуры</t>
  </si>
  <si>
    <t>Сено, солома</t>
  </si>
  <si>
    <t>12.2. Растеневодство</t>
  </si>
  <si>
    <t>13. Доходы от иной приносящей доход деятельности</t>
  </si>
  <si>
    <t>Вид деятельности</t>
  </si>
  <si>
    <t>Прибыль, руб.</t>
  </si>
  <si>
    <t>всего</t>
  </si>
  <si>
    <t>квфо 2</t>
  </si>
  <si>
    <t>квфо 4</t>
  </si>
  <si>
    <t>Коечная мощность учреждения</t>
  </si>
  <si>
    <t xml:space="preserve"> 1.1. Виды деятельности государственного учреждения:</t>
  </si>
  <si>
    <t>1.2.Форма  предоставление социальных услуг:</t>
  </si>
  <si>
    <t>1.3.Категория получателей социальных услуг:</t>
  </si>
  <si>
    <t>1.4.Имеющиеся лицензии</t>
  </si>
  <si>
    <t>Спонсор (благотворитель)</t>
  </si>
  <si>
    <t xml:space="preserve">Экономия </t>
  </si>
  <si>
    <t>Экономия</t>
  </si>
  <si>
    <t>увеличение остатков денежных средств за счет возврата дебиторской задолженности прошлых лет</t>
  </si>
  <si>
    <t>Документы для принятия к учету (наименование, № и дата)</t>
  </si>
  <si>
    <t>Средняя  з/пл соц заботников</t>
  </si>
  <si>
    <t>Наименование документа</t>
  </si>
  <si>
    <t>Номер и дата документа</t>
  </si>
  <si>
    <t>Срок действия</t>
  </si>
  <si>
    <t>Лицензия на Медицинскую деятельность</t>
  </si>
  <si>
    <t>Лицензия на Деятельность по обороту наркотических средств, психотропных веществ и их прекурсоров, культивированию наркосодержащих растений</t>
  </si>
  <si>
    <t xml:space="preserve">Лицензия на Образовательную деятельность (начальное общее) </t>
  </si>
  <si>
    <t>Лицензия на осуществление деятельности по перевозкам пассажиров и иных лиц автобусами</t>
  </si>
  <si>
    <t>Бессрочно</t>
  </si>
  <si>
    <t>ЛО-28-01-001645 от 14.06.2019</t>
  </si>
  <si>
    <t xml:space="preserve"> ЛО-28-03-000130 от 25.12.2017г</t>
  </si>
  <si>
    <t xml:space="preserve">  АН-28-000383 от 21.08.2019г</t>
  </si>
  <si>
    <t>Психолого-медико-педагогическая реабилитация детей</t>
  </si>
  <si>
    <t>Содержание лиц из числа детей – сирот и детей, оставшихся без попечения родителей, завершивших пребывание в организации для детей – сирот, но не старше 23 лет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</si>
  <si>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</si>
  <si>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Предоставление социального обслуживания в 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</si>
  <si>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</si>
  <si>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</si>
  <si>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 xml:space="preserve">предоставления социальных услуг в стационарной форме с обеспечением проживания </t>
  </si>
  <si>
    <t>детям-инвалидам от 3 до 18 лет с отклонениями в умственном развитии (далее – дети инвалиды), инвалидам в возрасте от 18 до 23 лет (далее – инвалиды молодого возраста), частично или полностью утратившим способность к самообслуживанию, нуждающимся по состоянию здоровья в постоянном постороннем уходе (далее – воспитанники Учреждения)</t>
  </si>
  <si>
    <t>Деятельность по уходу с обеспечением проживания прочая</t>
  </si>
  <si>
    <t>закупки у единственного поставщика, через электронный магазин</t>
  </si>
  <si>
    <t>-</t>
  </si>
  <si>
    <t>Торговля розничная в неспециализированных магазинах</t>
  </si>
  <si>
    <t>Деятельность гостиниц и прочих мест для временного проживания</t>
  </si>
  <si>
    <t>Деятельность предприятий общественного питания по прочим видам организации питания</t>
  </si>
  <si>
    <t>Итого</t>
  </si>
  <si>
    <t>ИП Лоскутникова Татьяна Александровна Договор аренды № 61 от 30.12.2019</t>
  </si>
  <si>
    <t>ИП Лоскутникова Татьяна Александровна Договор поставки товаров № 1 от 25.12.2020</t>
  </si>
  <si>
    <t>ВСЕГО:</t>
  </si>
  <si>
    <t xml:space="preserve">Доклад руководителя ГАУСО АО "Малиновский СРЦ" </t>
  </si>
  <si>
    <t>Факт 2020, руб.</t>
  </si>
  <si>
    <t>План 2021, руб</t>
  </si>
  <si>
    <t>Закупка энергетических ресурсов</t>
  </si>
  <si>
    <t>ИТОГО:</t>
  </si>
  <si>
    <t xml:space="preserve"> ОД 5933 от 03.09.2021г</t>
  </si>
  <si>
    <t>Дата внесения изменения в реестр лицензий</t>
  </si>
  <si>
    <t>министерство социальной защиты населения Амурской области</t>
  </si>
  <si>
    <t>Фактическая заработная плата в 2021 году, руб</t>
  </si>
  <si>
    <t>Факт 2021, руб.</t>
  </si>
  <si>
    <t>31.12.2022г</t>
  </si>
  <si>
    <t>до 31.12.2022г</t>
  </si>
  <si>
    <t>План 2022, руб</t>
  </si>
  <si>
    <t>Сторож-вахтер</t>
  </si>
  <si>
    <t>Программист</t>
  </si>
  <si>
    <t>Мясорубка  ВВК 2 шт</t>
  </si>
  <si>
    <t>Блендер погружной Redmond 2 шт</t>
  </si>
  <si>
    <t>Генератор холодного тумана Торнадо 1 шт</t>
  </si>
  <si>
    <t>Отношение заработной платы 2022/2021, %</t>
  </si>
  <si>
    <t>Конфеты шоколадные 57кг</t>
  </si>
  <si>
    <t>акт передачи б/н от 13.01.2022</t>
  </si>
  <si>
    <t>Церковный приход п.Бурея</t>
  </si>
  <si>
    <t>акт передачи б/н от 24.01.2022</t>
  </si>
  <si>
    <t>Мандарины 15кг, конфеты шоколадные 12 кг</t>
  </si>
  <si>
    <t>Магазин "ЛАГБИ" ИП Омельченко</t>
  </si>
  <si>
    <t>акт передачи б/н от 04.03.2022</t>
  </si>
  <si>
    <t>Мягкий инвентарь: блуза 22шт, пиджак женский 5 шт, юбка 2шт, платье летнее 30 шт.</t>
  </si>
  <si>
    <t>Страшая медицинская сестра</t>
  </si>
  <si>
    <t>Главный бухгалтер</t>
  </si>
  <si>
    <t>Автокресло SIGER 2 шт</t>
  </si>
  <si>
    <t>Дрель шуруповерт Вихрь 2шт</t>
  </si>
  <si>
    <t>Амурское областное отделение ООБФ "РДФ"</t>
  </si>
  <si>
    <t>Акт передачи от 11.05.2022 № б/н</t>
  </si>
  <si>
    <t>телевизор 2 шт</t>
  </si>
  <si>
    <t>Печь электрическая ПЭ49П 1шт</t>
  </si>
  <si>
    <t>Тележка покупательская 60 литров 2шт</t>
  </si>
  <si>
    <t>Пароконвектомат ПКА-6-1/3 П 1шт</t>
  </si>
  <si>
    <t>Картофелеочистка МОК-300У 1шт</t>
  </si>
  <si>
    <t>Тачка садово-строительная 2шт (с КВФО 4)</t>
  </si>
  <si>
    <t>Акт передачи от 19.01.2022 № б/н</t>
  </si>
  <si>
    <t>акт передачи б/н от 29.04.2022</t>
  </si>
  <si>
    <t>Прокуратура бурейского района</t>
  </si>
  <si>
    <t xml:space="preserve">конфеты шоколадные 21,2 кг </t>
  </si>
  <si>
    <t>акт передачи б/н от 01.06.2022</t>
  </si>
  <si>
    <t>конфеты шоколадные 13 кг, печенье 4 кг</t>
  </si>
  <si>
    <t>Макогон О.А.</t>
  </si>
  <si>
    <t>акт передачи б/н от 27.05.2022</t>
  </si>
  <si>
    <t>кроссовки 1пара, туфли 1 пара, джинсы 1 шт, брюки муж 1 шт</t>
  </si>
  <si>
    <t>Прокуратура Бурейского района</t>
  </si>
  <si>
    <t>22.03.2022 №07-02-2022/453-22-20100009 проверка исполнения законодательства о противодействии коррупции</t>
  </si>
  <si>
    <t>Отсутствие локальных актов в сфере противодействия коррупции, Отсутсвие нормативного акта предусматривающего ответственность за составление неофициальной отчетности и использования поддельных документов. Нет размещения данных актов на сайте.</t>
  </si>
  <si>
    <t>Нарушения устранены полностью</t>
  </si>
  <si>
    <t>18.04.2022 №7/1-07-2022/614-22-20100009 проверка исполнения законодательства при организации питания воспитанников</t>
  </si>
  <si>
    <t>Нарушения не выявлены</t>
  </si>
  <si>
    <t>Отдел образования администрации Бурейског муниципального округа</t>
  </si>
  <si>
    <t>Приказ №08 от23.03.2022 период с28.03.2022 по 15.04.2022 Целью проверки: контроль за исполнением законодательства, направленного на соблюдение прав и законных интересов детей-сирот в соотв. С Пост Правительства от18.05.2022 №423.. Справка о результатах проверки от22.04.2022</t>
  </si>
  <si>
    <t>Выявлены замечания в части ведения личных дел. Даны рекомендации по их устранению.</t>
  </si>
  <si>
    <t>Замечания приняты к сведению и устранены.</t>
  </si>
  <si>
    <t>1. Общая информация о деятельности учреждения за 2022 год.</t>
  </si>
  <si>
    <t>Стиральная машина LG 2 шт</t>
  </si>
  <si>
    <t>Акт передачи от 30.03.2022 № б/н</t>
  </si>
  <si>
    <t xml:space="preserve"> ГБУ Амурской области "Новобурейский комплексный центр соцобслуживания населения "Надежда"</t>
  </si>
  <si>
    <t>ранец школьный 1 шт, канцелярские принадлежности</t>
  </si>
  <si>
    <t>акт передачи 1 от 15.08.2022</t>
  </si>
  <si>
    <t>Секундомер электронный Интеграл-с-01 2 шт</t>
  </si>
  <si>
    <t>Негатоскоп общего назначения "Armed" 1-кадровый 1 шт</t>
  </si>
  <si>
    <t>Анализатор паров этанола в выдыхаемом воздухе Динго Е010 1 шт</t>
  </si>
  <si>
    <t>Определитель электронный верхушки корня зуба "Аверон" 1 шт (с КВФО 4)</t>
  </si>
  <si>
    <t>Весы мед ВМЭН-200-50/100-СТ-А 1 шт</t>
  </si>
  <si>
    <t>Аверон: Электроодонтотестер состояния пульпа зуба ЭОТ-01 1 шт (с КВФО 4)</t>
  </si>
  <si>
    <t xml:space="preserve">ГУ МЧС России по Амурской области </t>
  </si>
  <si>
    <t>предписание № 5/3 от 11.02.2022 В здании учреждения, в корпусах «А» и «Б»  двери, отделяющие лестничные клетки  от поэтажных коридоров, не соответствуют предъявляемым требованиям по обеспечению плотного закрывания. Срок устранения 01.03.2023г.</t>
  </si>
  <si>
    <t>с 08.02.2022 по 11.02.2022г.Акт выездной проверки от 11.02.2022г  Плановая проверка в рамках осуществления федерального, государственного пожарного надзора, реестровый номер ФРГУ № 1001495160</t>
  </si>
  <si>
    <t>за январь-декабрь 2022 года</t>
  </si>
  <si>
    <t>Средняя заработная плата на 31.12.2022, руб.</t>
  </si>
  <si>
    <t>Директор:                _____________________                  Е.А.Куликова</t>
  </si>
  <si>
    <t>Субсидия в целях оплаты стоимости сертификатов на оплату проживания и питания лица,сопровождающего ребенка-инвалида при прохождении им реабилитации в стационарном краткосрочном социально-ребилитационном отделении ГАУ СО АО "Малиновский социально- реабилитационный центр" на 12 дней</t>
  </si>
  <si>
    <t>(1674010,19*100%)/26387625,65=6,34%</t>
  </si>
  <si>
    <t>*Экономически эффективное расходование денежных средств на приобретение товаров, работ, услуг, рассчитывается по формуле:
Х= (А*100%)/Б
где
Х - процент экономии денежных средств учреждения по итогам проведения торгов от общего совокупного годового объема лимитов, предусмотренных на поставку товаров, оказание услуг, выполнение работ (в %);
А – сумма экономии денежных средств учреждения, по итогам проведения торгов за отчетный период (руб.);
Б -  совокупный годовой объем лимитов, предусмотренных на поставку товаров, оказание услуг, выполнение работ за исключением закупок, относящихся к сфере деятельности субъектов естественных монополий (в соответствии с ФЗ РФ от 17.08.1995 № 147 ФЗ), а также оказанию услуг по водоснабжению, водоотведению, и теплоснабжению (руб.)
(1674010,19*100%)/26387625,65=6,34%</t>
  </si>
  <si>
    <t xml:space="preserve"> ГКУ "Амурский центр гражданской защиты и пожарной безопасности</t>
  </si>
  <si>
    <t>акт передачи б/н от 20.12.2022</t>
  </si>
  <si>
    <t xml:space="preserve">конфеты шоколадные 88,3 кг </t>
  </si>
  <si>
    <t xml:space="preserve">конфеты шоколадные 35 кг </t>
  </si>
  <si>
    <t>акт передачи б/н от 27.12.2022</t>
  </si>
  <si>
    <t xml:space="preserve"> Некомерческий благотворительный фонд "ДЕТСТВО"</t>
  </si>
  <si>
    <t>Министерство имущественных отношений Амурской области</t>
  </si>
  <si>
    <t xml:space="preserve">В целях устранения замечаний была проведена работа, направленная на изготовление сметной документации. Согласно локального сметного расчета, стоимость работ по замене дверей составляет 772 070 руб. Своих резервов у нас нет. В сентябре сделали запрос на выделение дополнительных средств. В дополнительном финансировании отказано. </t>
  </si>
  <si>
    <t>Плановая проверка использования по назначению и сохранности областного имущества, находящегося в оперативном управлении 02.09.2022г. Период прроверки 2019-2021г, 1 полугодие 2022г.</t>
  </si>
  <si>
    <t>Акт проверки 02.09.2022 (утвержден 11.10.2022г) Предписание исполнить до 25.11.2022:                     1. Предоставить в адрес минимущества согласованные с минсоцзащиты предложения по дальнейшему использованию здания «Цех по подготовке и розливу воды» и 25 единиц движимого имущества, отнесенного к особо ценному имуществу. 2. Предоставить в адрес минимущества согласованные с минсоцзащиты предложения по дальнейшему использованию 4х единиц движимого имущества, не отнесенного к особо ценному имуществу. 3. Предоставить в адрес минимущества копии документов, подтверждающих списание 2-х телевизоров SAMSUHG,не отнесенных к особо ценному имуществу .</t>
  </si>
  <si>
    <t>По пунктам 1 и 2 продлен срок исполнения до 07.03.2023г: Для принятия решения по дальнейшему использованию имущества потребовалось проведение экспертизы технического состояния данного оборудования.  Пункт 3 исполнен.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</si>
</sst>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0" fontId="4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4" fillId="0" borderId="1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/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wrapText="1"/>
    </xf>
    <xf numFmtId="0" fontId="4" fillId="2" borderId="1" xfId="1" applyNumberFormat="1" applyFont="1" applyFill="1" applyBorder="1" applyAlignment="1">
      <alignment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5" fillId="0" borderId="2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3" workbookViewId="0">
      <selection activeCell="E48" sqref="E48"/>
    </sheetView>
  </sheetViews>
  <sheetFormatPr defaultRowHeight="15" x14ac:dyDescent="0.25"/>
  <cols>
    <col min="1" max="1" width="11.85546875" customWidth="1"/>
    <col min="2" max="2" width="12.28515625" customWidth="1"/>
    <col min="3" max="3" width="15.28515625" customWidth="1"/>
    <col min="4" max="4" width="12.28515625" customWidth="1"/>
    <col min="5" max="5" width="11.7109375" customWidth="1"/>
    <col min="6" max="6" width="13.140625" customWidth="1"/>
    <col min="7" max="7" width="14.140625" customWidth="1"/>
  </cols>
  <sheetData>
    <row r="1" spans="1:9" x14ac:dyDescent="0.25">
      <c r="A1" s="7"/>
      <c r="B1" s="7"/>
      <c r="C1" s="7"/>
      <c r="D1" s="7"/>
      <c r="E1" s="7"/>
      <c r="F1" s="7"/>
      <c r="G1" s="7"/>
    </row>
    <row r="2" spans="1:9" ht="28.5" customHeight="1" x14ac:dyDescent="0.3">
      <c r="A2" s="93" t="s">
        <v>227</v>
      </c>
      <c r="B2" s="93"/>
      <c r="C2" s="93"/>
      <c r="D2" s="93"/>
      <c r="E2" s="93"/>
      <c r="F2" s="93"/>
      <c r="G2" s="93"/>
      <c r="H2" s="3"/>
      <c r="I2" s="3"/>
    </row>
    <row r="3" spans="1:9" ht="18.75" x14ac:dyDescent="0.3">
      <c r="A3" s="94" t="s">
        <v>300</v>
      </c>
      <c r="B3" s="94"/>
      <c r="C3" s="94"/>
      <c r="D3" s="94"/>
      <c r="E3" s="94"/>
      <c r="F3" s="94"/>
      <c r="G3" s="94"/>
      <c r="H3" s="3"/>
      <c r="I3" s="3"/>
    </row>
    <row r="4" spans="1:9" x14ac:dyDescent="0.25">
      <c r="A4" s="7"/>
      <c r="B4" s="7"/>
      <c r="C4" s="7"/>
      <c r="D4" s="7"/>
      <c r="E4" s="7"/>
      <c r="F4" s="7"/>
      <c r="G4" s="7"/>
    </row>
    <row r="5" spans="1:9" x14ac:dyDescent="0.25">
      <c r="A5" s="92" t="s">
        <v>0</v>
      </c>
      <c r="B5" s="92"/>
      <c r="C5" s="92"/>
      <c r="D5" s="92"/>
      <c r="E5" s="92"/>
      <c r="F5" s="92"/>
      <c r="G5" s="92"/>
      <c r="H5" s="3"/>
      <c r="I5" s="3"/>
    </row>
    <row r="6" spans="1:9" x14ac:dyDescent="0.25">
      <c r="A6" s="24"/>
      <c r="B6" s="24"/>
      <c r="C6" s="24"/>
      <c r="D6" s="24"/>
      <c r="E6" s="24"/>
      <c r="F6" s="24"/>
      <c r="G6" s="24"/>
      <c r="H6" s="3"/>
      <c r="I6" s="3"/>
    </row>
    <row r="7" spans="1:9" x14ac:dyDescent="0.25">
      <c r="A7" s="92" t="s">
        <v>285</v>
      </c>
      <c r="B7" s="92"/>
      <c r="C7" s="92"/>
      <c r="D7" s="92"/>
      <c r="E7" s="92"/>
      <c r="F7" s="92"/>
      <c r="G7" s="92"/>
      <c r="H7" s="3"/>
      <c r="I7" s="3"/>
    </row>
    <row r="8" spans="1:9" ht="8.25" customHeight="1" x14ac:dyDescent="0.25">
      <c r="A8" s="7"/>
      <c r="B8" s="7"/>
      <c r="C8" s="7"/>
      <c r="D8" s="7"/>
      <c r="E8" s="7"/>
      <c r="F8" s="7"/>
      <c r="G8" s="7"/>
    </row>
    <row r="9" spans="1:9" x14ac:dyDescent="0.25">
      <c r="A9" s="92" t="s">
        <v>188</v>
      </c>
      <c r="B9" s="92"/>
      <c r="C9" s="92"/>
      <c r="D9" s="92"/>
      <c r="E9" s="92"/>
      <c r="F9" s="92"/>
      <c r="G9" s="92"/>
      <c r="H9" s="3"/>
      <c r="I9" s="3"/>
    </row>
    <row r="10" spans="1:9" ht="7.5" customHeight="1" x14ac:dyDescent="0.25">
      <c r="A10" s="24"/>
      <c r="B10" s="24"/>
      <c r="C10" s="24"/>
      <c r="D10" s="24"/>
      <c r="E10" s="24"/>
      <c r="F10" s="24"/>
      <c r="G10" s="24"/>
      <c r="H10" s="3"/>
      <c r="I10" s="3"/>
    </row>
    <row r="11" spans="1:9" x14ac:dyDescent="0.25">
      <c r="A11" s="92" t="s">
        <v>217</v>
      </c>
      <c r="B11" s="92"/>
      <c r="C11" s="92"/>
      <c r="D11" s="92"/>
      <c r="E11" s="92"/>
      <c r="F11" s="92"/>
      <c r="G11" s="92"/>
      <c r="H11" s="3"/>
      <c r="I11" s="3"/>
    </row>
    <row r="12" spans="1:9" ht="7.5" customHeight="1" x14ac:dyDescent="0.25">
      <c r="A12" s="92"/>
      <c r="B12" s="92"/>
      <c r="C12" s="92"/>
      <c r="D12" s="92"/>
      <c r="E12" s="92"/>
      <c r="F12" s="92"/>
      <c r="G12" s="92"/>
      <c r="H12" s="3"/>
      <c r="I12" s="3"/>
    </row>
    <row r="13" spans="1:9" x14ac:dyDescent="0.25">
      <c r="A13" s="92" t="s">
        <v>189</v>
      </c>
      <c r="B13" s="92"/>
      <c r="C13" s="92"/>
      <c r="D13" s="92"/>
      <c r="E13" s="92"/>
      <c r="F13" s="92"/>
      <c r="G13" s="92"/>
      <c r="H13" s="3"/>
      <c r="I13" s="3"/>
    </row>
    <row r="14" spans="1:9" ht="20.25" customHeight="1" x14ac:dyDescent="0.25">
      <c r="A14" s="95" t="s">
        <v>215</v>
      </c>
      <c r="B14" s="95"/>
      <c r="C14" s="95"/>
      <c r="D14" s="95"/>
      <c r="E14" s="95"/>
      <c r="F14" s="95"/>
      <c r="G14" s="95"/>
      <c r="H14" s="3"/>
      <c r="I14" s="3"/>
    </row>
    <row r="15" spans="1:9" ht="20.25" customHeight="1" x14ac:dyDescent="0.25">
      <c r="A15" s="92" t="s">
        <v>190</v>
      </c>
      <c r="B15" s="92"/>
      <c r="C15" s="92"/>
      <c r="D15" s="92"/>
      <c r="E15" s="92"/>
      <c r="F15" s="92"/>
      <c r="G15" s="92"/>
      <c r="H15" s="3"/>
      <c r="I15" s="3"/>
    </row>
    <row r="16" spans="1:9" ht="66" customHeight="1" x14ac:dyDescent="0.25">
      <c r="A16" s="91" t="s">
        <v>216</v>
      </c>
      <c r="B16" s="91"/>
      <c r="C16" s="91"/>
      <c r="D16" s="91"/>
      <c r="E16" s="91"/>
      <c r="F16" s="91"/>
      <c r="G16" s="91"/>
    </row>
    <row r="17" spans="1:10" ht="15" customHeight="1" x14ac:dyDescent="0.25">
      <c r="A17" s="92" t="s">
        <v>191</v>
      </c>
      <c r="B17" s="92"/>
      <c r="C17" s="92"/>
      <c r="D17" s="92"/>
      <c r="E17" s="92"/>
      <c r="F17" s="92"/>
      <c r="G17" s="92"/>
    </row>
    <row r="18" spans="1:10" ht="33.75" x14ac:dyDescent="0.25">
      <c r="A18" s="74" t="s">
        <v>198</v>
      </c>
      <c r="B18" s="75"/>
      <c r="C18" s="76"/>
      <c r="D18" s="73" t="s">
        <v>199</v>
      </c>
      <c r="E18" s="73"/>
      <c r="F18" s="55" t="s">
        <v>233</v>
      </c>
      <c r="G18" s="56" t="s">
        <v>200</v>
      </c>
    </row>
    <row r="19" spans="1:10" ht="28.5" customHeight="1" x14ac:dyDescent="0.25">
      <c r="A19" s="71" t="s">
        <v>201</v>
      </c>
      <c r="B19" s="71"/>
      <c r="C19" s="71"/>
      <c r="D19" s="72" t="s">
        <v>206</v>
      </c>
      <c r="E19" s="72"/>
      <c r="F19" s="54">
        <v>44393</v>
      </c>
      <c r="G19" s="53" t="s">
        <v>205</v>
      </c>
    </row>
    <row r="20" spans="1:10" ht="72.75" customHeight="1" x14ac:dyDescent="0.25">
      <c r="A20" s="71" t="s">
        <v>202</v>
      </c>
      <c r="B20" s="71"/>
      <c r="C20" s="71"/>
      <c r="D20" s="72" t="s">
        <v>207</v>
      </c>
      <c r="E20" s="72"/>
      <c r="F20" s="54">
        <v>44412</v>
      </c>
      <c r="G20" s="53" t="s">
        <v>205</v>
      </c>
    </row>
    <row r="21" spans="1:10" ht="30" customHeight="1" x14ac:dyDescent="0.25">
      <c r="A21" s="71" t="s">
        <v>203</v>
      </c>
      <c r="B21" s="71"/>
      <c r="C21" s="71"/>
      <c r="D21" s="72" t="s">
        <v>232</v>
      </c>
      <c r="E21" s="72"/>
      <c r="F21" s="54">
        <v>44448</v>
      </c>
      <c r="G21" s="53" t="s">
        <v>205</v>
      </c>
    </row>
    <row r="22" spans="1:10" ht="50.25" customHeight="1" x14ac:dyDescent="0.25">
      <c r="A22" s="71" t="s">
        <v>204</v>
      </c>
      <c r="B22" s="71"/>
      <c r="C22" s="71"/>
      <c r="D22" s="72" t="s">
        <v>208</v>
      </c>
      <c r="E22" s="72"/>
      <c r="F22" s="54">
        <v>44316</v>
      </c>
      <c r="G22" s="53" t="s">
        <v>205</v>
      </c>
    </row>
    <row r="23" spans="1:10" x14ac:dyDescent="0.25">
      <c r="A23" s="78" t="s">
        <v>7</v>
      </c>
      <c r="B23" s="78"/>
      <c r="C23" s="78"/>
      <c r="D23" s="78"/>
      <c r="E23" s="78"/>
      <c r="F23" s="78"/>
      <c r="G23" s="78"/>
      <c r="H23" s="1"/>
      <c r="I23" s="1"/>
      <c r="J23" s="1"/>
    </row>
    <row r="24" spans="1:10" x14ac:dyDescent="0.25">
      <c r="A24" s="7"/>
      <c r="B24" s="7"/>
      <c r="C24" s="7"/>
      <c r="D24" s="7"/>
      <c r="E24" s="7"/>
      <c r="F24" s="7"/>
      <c r="G24" s="7"/>
    </row>
    <row r="25" spans="1:10" ht="57" customHeight="1" x14ac:dyDescent="0.25">
      <c r="A25" s="8" t="s">
        <v>3</v>
      </c>
      <c r="B25" s="79" t="s">
        <v>1</v>
      </c>
      <c r="C25" s="80"/>
      <c r="D25" s="8" t="s">
        <v>4</v>
      </c>
      <c r="E25" s="8" t="s">
        <v>5</v>
      </c>
      <c r="F25" s="8" t="s">
        <v>2</v>
      </c>
      <c r="G25" s="8" t="s">
        <v>6</v>
      </c>
    </row>
    <row r="26" spans="1:10" ht="87.75" customHeight="1" x14ac:dyDescent="0.25">
      <c r="A26" s="9">
        <v>1</v>
      </c>
      <c r="B26" s="81" t="s">
        <v>209</v>
      </c>
      <c r="C26" s="82"/>
      <c r="D26" s="65">
        <v>100</v>
      </c>
      <c r="E26" s="68">
        <v>221</v>
      </c>
      <c r="F26" s="39">
        <f>E26/D26*100</f>
        <v>221</v>
      </c>
      <c r="G26" s="63"/>
    </row>
    <row r="27" spans="1:10" ht="54.75" customHeight="1" x14ac:dyDescent="0.25">
      <c r="A27" s="9">
        <v>2</v>
      </c>
      <c r="B27" s="81" t="s">
        <v>210</v>
      </c>
      <c r="C27" s="82"/>
      <c r="D27" s="65">
        <v>35</v>
      </c>
      <c r="E27" s="66">
        <v>40</v>
      </c>
      <c r="F27" s="39">
        <f t="shared" ref="F27:F31" si="0">E27/D27*100</f>
        <v>114.28571428571428</v>
      </c>
      <c r="G27" s="63"/>
    </row>
    <row r="28" spans="1:10" ht="69" customHeight="1" x14ac:dyDescent="0.25">
      <c r="A28" s="25">
        <v>3</v>
      </c>
      <c r="B28" s="81" t="s">
        <v>211</v>
      </c>
      <c r="C28" s="82"/>
      <c r="D28" s="65">
        <v>17</v>
      </c>
      <c r="E28" s="66">
        <v>17</v>
      </c>
      <c r="F28" s="39">
        <f t="shared" si="0"/>
        <v>100</v>
      </c>
      <c r="G28" s="63"/>
    </row>
    <row r="29" spans="1:10" ht="147.75" customHeight="1" x14ac:dyDescent="0.25">
      <c r="A29" s="25">
        <v>4</v>
      </c>
      <c r="B29" s="81" t="s">
        <v>212</v>
      </c>
      <c r="C29" s="82"/>
      <c r="D29" s="65">
        <v>135</v>
      </c>
      <c r="E29" s="66">
        <v>261</v>
      </c>
      <c r="F29" s="39">
        <f t="shared" si="0"/>
        <v>193.33333333333334</v>
      </c>
      <c r="G29" s="63"/>
    </row>
    <row r="30" spans="1:10" ht="152.25" customHeight="1" x14ac:dyDescent="0.25">
      <c r="A30" s="25">
        <v>5</v>
      </c>
      <c r="B30" s="81" t="s">
        <v>213</v>
      </c>
      <c r="C30" s="82"/>
      <c r="D30" s="65">
        <v>5</v>
      </c>
      <c r="E30" s="66">
        <v>26</v>
      </c>
      <c r="F30" s="39">
        <f t="shared" si="0"/>
        <v>520</v>
      </c>
      <c r="G30" s="63"/>
    </row>
    <row r="31" spans="1:10" ht="96.75" customHeight="1" x14ac:dyDescent="0.25">
      <c r="A31" s="25">
        <v>6</v>
      </c>
      <c r="B31" s="81" t="s">
        <v>214</v>
      </c>
      <c r="C31" s="82"/>
      <c r="D31" s="65">
        <v>100</v>
      </c>
      <c r="E31" s="66">
        <v>96</v>
      </c>
      <c r="F31" s="39">
        <f t="shared" si="0"/>
        <v>96</v>
      </c>
      <c r="G31" s="63"/>
    </row>
    <row r="32" spans="1:10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84" t="s">
        <v>187</v>
      </c>
      <c r="B33" s="85"/>
      <c r="C33" s="85"/>
      <c r="D33" s="86"/>
      <c r="E33" s="90">
        <v>105</v>
      </c>
      <c r="F33" s="90"/>
      <c r="G33" s="9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83" t="s">
        <v>15</v>
      </c>
      <c r="B35" s="83"/>
      <c r="C35" s="83"/>
      <c r="D35" s="83"/>
      <c r="E35" s="83"/>
      <c r="F35" s="83"/>
      <c r="G35" s="83"/>
    </row>
    <row r="36" spans="1:7" x14ac:dyDescent="0.25">
      <c r="A36" s="49"/>
      <c r="B36" s="49"/>
      <c r="C36" s="49"/>
      <c r="D36" s="49"/>
      <c r="E36" s="49"/>
      <c r="F36" s="49"/>
      <c r="G36" s="49"/>
    </row>
    <row r="37" spans="1:7" ht="49.5" customHeight="1" x14ac:dyDescent="0.25">
      <c r="A37" s="72" t="s">
        <v>14</v>
      </c>
      <c r="B37" s="72" t="s">
        <v>13</v>
      </c>
      <c r="C37" s="72"/>
      <c r="D37" s="72" t="s">
        <v>12</v>
      </c>
      <c r="E37" s="72" t="s">
        <v>8</v>
      </c>
      <c r="F37" s="72" t="s">
        <v>9</v>
      </c>
      <c r="G37" s="72"/>
    </row>
    <row r="38" spans="1:7" ht="45" x14ac:dyDescent="0.25">
      <c r="A38" s="72"/>
      <c r="B38" s="48" t="s">
        <v>10</v>
      </c>
      <c r="C38" s="48" t="s">
        <v>11</v>
      </c>
      <c r="D38" s="72"/>
      <c r="E38" s="72"/>
      <c r="F38" s="72"/>
      <c r="G38" s="72"/>
    </row>
    <row r="39" spans="1:7" ht="24.75" customHeight="1" x14ac:dyDescent="0.25">
      <c r="A39" s="48">
        <v>191.75</v>
      </c>
      <c r="B39" s="62">
        <v>157.38</v>
      </c>
      <c r="C39" s="62">
        <v>0.5</v>
      </c>
      <c r="D39" s="62">
        <v>154</v>
      </c>
      <c r="E39" s="62">
        <v>158</v>
      </c>
      <c r="F39" s="77">
        <v>37.75</v>
      </c>
      <c r="G39" s="77"/>
    </row>
    <row r="40" spans="1:7" x14ac:dyDescent="0.25">
      <c r="A40" s="49"/>
      <c r="B40" s="49"/>
      <c r="C40" s="49"/>
      <c r="D40" s="49"/>
      <c r="E40" s="49"/>
      <c r="F40" s="49"/>
      <c r="G40" s="49"/>
    </row>
    <row r="41" spans="1:7" x14ac:dyDescent="0.25">
      <c r="A41" s="89" t="s">
        <v>26</v>
      </c>
      <c r="B41" s="89"/>
      <c r="C41" s="89"/>
      <c r="D41" s="89"/>
      <c r="E41" s="89"/>
      <c r="F41" s="89"/>
      <c r="G41" s="89"/>
    </row>
    <row r="42" spans="1:7" x14ac:dyDescent="0.25">
      <c r="A42" s="49"/>
      <c r="B42" s="49"/>
      <c r="C42" s="49"/>
      <c r="D42" s="49"/>
      <c r="E42" s="49"/>
      <c r="F42" s="49"/>
      <c r="G42" s="49"/>
    </row>
    <row r="43" spans="1:7" ht="75" x14ac:dyDescent="0.25">
      <c r="A43" s="87" t="s">
        <v>16</v>
      </c>
      <c r="B43" s="88"/>
      <c r="C43" s="48" t="s">
        <v>235</v>
      </c>
      <c r="D43" s="48" t="s">
        <v>17</v>
      </c>
      <c r="E43" s="48" t="s">
        <v>301</v>
      </c>
      <c r="F43" s="48" t="s">
        <v>245</v>
      </c>
      <c r="G43" s="48" t="s">
        <v>18</v>
      </c>
    </row>
    <row r="44" spans="1:7" ht="30" customHeight="1" x14ac:dyDescent="0.25">
      <c r="A44" s="71" t="s">
        <v>19</v>
      </c>
      <c r="B44" s="71"/>
      <c r="C44" s="57">
        <v>85960.67</v>
      </c>
      <c r="D44" s="62"/>
      <c r="E44" s="62">
        <v>96341.51</v>
      </c>
      <c r="F44" s="50">
        <f>E44/C44*100</f>
        <v>112.07626697186051</v>
      </c>
      <c r="G44" s="47"/>
    </row>
    <row r="45" spans="1:7" ht="61.5" customHeight="1" x14ac:dyDescent="0.25">
      <c r="A45" s="71" t="s">
        <v>20</v>
      </c>
      <c r="B45" s="71"/>
      <c r="C45" s="57">
        <v>53081.37</v>
      </c>
      <c r="D45" s="62"/>
      <c r="E45" s="62">
        <v>55015.18</v>
      </c>
      <c r="F45" s="50">
        <f t="shared" ref="F45:F51" si="1">E45/C45*100</f>
        <v>103.64310491609392</v>
      </c>
      <c r="G45" s="47"/>
    </row>
    <row r="46" spans="1:7" ht="20.25" customHeight="1" x14ac:dyDescent="0.25">
      <c r="A46" s="71" t="s">
        <v>21</v>
      </c>
      <c r="B46" s="71"/>
      <c r="C46" s="57">
        <v>98934.56</v>
      </c>
      <c r="D46" s="62">
        <v>105954</v>
      </c>
      <c r="E46" s="62">
        <v>105959.25</v>
      </c>
      <c r="F46" s="50">
        <f t="shared" si="1"/>
        <v>107.10033986101519</v>
      </c>
      <c r="G46" s="38">
        <f>E46/D46*100</f>
        <v>100.00495498046322</v>
      </c>
    </row>
    <row r="47" spans="1:7" ht="33" customHeight="1" x14ac:dyDescent="0.25">
      <c r="A47" s="71" t="s">
        <v>197</v>
      </c>
      <c r="B47" s="71"/>
      <c r="C47" s="57">
        <v>0</v>
      </c>
      <c r="D47" s="62">
        <v>0</v>
      </c>
      <c r="E47" s="62">
        <v>0</v>
      </c>
      <c r="F47" s="51">
        <v>0</v>
      </c>
      <c r="G47" s="52">
        <v>0</v>
      </c>
    </row>
    <row r="48" spans="1:7" ht="31.5" customHeight="1" x14ac:dyDescent="0.25">
      <c r="A48" s="71" t="s">
        <v>22</v>
      </c>
      <c r="B48" s="71"/>
      <c r="C48" s="57">
        <v>49432.97</v>
      </c>
      <c r="D48" s="62">
        <v>52977</v>
      </c>
      <c r="E48" s="62">
        <v>52980.25</v>
      </c>
      <c r="F48" s="50">
        <f t="shared" si="1"/>
        <v>107.17593945902905</v>
      </c>
      <c r="G48" s="38">
        <f t="shared" ref="G48:G50" si="2">E48/D48*100</f>
        <v>100.00613473771635</v>
      </c>
    </row>
    <row r="49" spans="1:7" ht="27" customHeight="1" x14ac:dyDescent="0.25">
      <c r="A49" s="71" t="s">
        <v>23</v>
      </c>
      <c r="B49" s="71"/>
      <c r="C49" s="57">
        <v>49481.440000000002</v>
      </c>
      <c r="D49" s="62">
        <v>52977</v>
      </c>
      <c r="E49" s="62">
        <v>52979.68</v>
      </c>
      <c r="F49" s="50">
        <f t="shared" si="1"/>
        <v>107.06980233396601</v>
      </c>
      <c r="G49" s="38">
        <f t="shared" si="2"/>
        <v>100.00505879910149</v>
      </c>
    </row>
    <row r="50" spans="1:7" ht="27.75" customHeight="1" x14ac:dyDescent="0.25">
      <c r="A50" s="71" t="s">
        <v>24</v>
      </c>
      <c r="B50" s="71"/>
      <c r="C50" s="57">
        <v>49718.33</v>
      </c>
      <c r="D50" s="62">
        <v>52977</v>
      </c>
      <c r="E50" s="62">
        <v>53026.62</v>
      </c>
      <c r="F50" s="50">
        <f t="shared" si="1"/>
        <v>106.65406500982635</v>
      </c>
      <c r="G50" s="38">
        <f t="shared" si="2"/>
        <v>100.09366328784191</v>
      </c>
    </row>
    <row r="51" spans="1:7" x14ac:dyDescent="0.25">
      <c r="A51" s="71" t="s">
        <v>25</v>
      </c>
      <c r="B51" s="71"/>
      <c r="C51" s="57">
        <v>28312.51</v>
      </c>
      <c r="D51" s="62"/>
      <c r="E51" s="62">
        <v>33422.39</v>
      </c>
      <c r="F51" s="50">
        <f t="shared" si="1"/>
        <v>118.04813490573602</v>
      </c>
      <c r="G51" s="38"/>
    </row>
    <row r="52" spans="1:7" x14ac:dyDescent="0.25">
      <c r="A52" s="12"/>
      <c r="B52" s="12"/>
      <c r="C52" s="12"/>
      <c r="D52" s="12"/>
      <c r="E52" s="12"/>
      <c r="F52" s="12"/>
      <c r="G52" s="12"/>
    </row>
    <row r="60" spans="1:7" x14ac:dyDescent="0.25">
      <c r="C60" s="32"/>
    </row>
  </sheetData>
  <mergeCells count="49">
    <mergeCell ref="A16:G16"/>
    <mergeCell ref="A17:G17"/>
    <mergeCell ref="A2:G2"/>
    <mergeCell ref="A3:G3"/>
    <mergeCell ref="A5:G5"/>
    <mergeCell ref="A7:G7"/>
    <mergeCell ref="A9:G9"/>
    <mergeCell ref="A12:G12"/>
    <mergeCell ref="A13:G13"/>
    <mergeCell ref="A14:G14"/>
    <mergeCell ref="A15:G15"/>
    <mergeCell ref="A11:G11"/>
    <mergeCell ref="E33:G33"/>
    <mergeCell ref="B28:C28"/>
    <mergeCell ref="B29:C29"/>
    <mergeCell ref="B30:C30"/>
    <mergeCell ref="B31:C31"/>
    <mergeCell ref="A49:B49"/>
    <mergeCell ref="A50:B50"/>
    <mergeCell ref="A51:B51"/>
    <mergeCell ref="A43:B43"/>
    <mergeCell ref="A41:G41"/>
    <mergeCell ref="A44:B44"/>
    <mergeCell ref="A45:B45"/>
    <mergeCell ref="A46:B46"/>
    <mergeCell ref="A48:B48"/>
    <mergeCell ref="A47:B47"/>
    <mergeCell ref="D18:E18"/>
    <mergeCell ref="A18:C18"/>
    <mergeCell ref="A19:C19"/>
    <mergeCell ref="D19:E19"/>
    <mergeCell ref="F39:G39"/>
    <mergeCell ref="A23:G23"/>
    <mergeCell ref="A37:A38"/>
    <mergeCell ref="E37:E38"/>
    <mergeCell ref="B25:C25"/>
    <mergeCell ref="B26:C26"/>
    <mergeCell ref="B27:C27"/>
    <mergeCell ref="B37:C37"/>
    <mergeCell ref="D37:D38"/>
    <mergeCell ref="A35:G35"/>
    <mergeCell ref="F37:G38"/>
    <mergeCell ref="A33:D33"/>
    <mergeCell ref="A20:C20"/>
    <mergeCell ref="D20:E20"/>
    <mergeCell ref="A21:C21"/>
    <mergeCell ref="A22:C22"/>
    <mergeCell ref="D21:E21"/>
    <mergeCell ref="D22:E22"/>
  </mergeCells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opLeftCell="A284" workbookViewId="0">
      <selection activeCell="D300" sqref="D300"/>
    </sheetView>
  </sheetViews>
  <sheetFormatPr defaultRowHeight="15" x14ac:dyDescent="0.25"/>
  <cols>
    <col min="1" max="1" width="5" style="4" customWidth="1"/>
    <col min="2" max="2" width="40.85546875" customWidth="1"/>
    <col min="3" max="3" width="12.5703125" customWidth="1"/>
    <col min="4" max="4" width="13" customWidth="1"/>
    <col min="5" max="5" width="14.28515625" customWidth="1"/>
    <col min="6" max="6" width="12" customWidth="1"/>
  </cols>
  <sheetData>
    <row r="1" spans="1:9" x14ac:dyDescent="0.25">
      <c r="A1" s="92" t="s">
        <v>112</v>
      </c>
      <c r="B1" s="92"/>
      <c r="C1" s="92"/>
      <c r="D1" s="92"/>
      <c r="E1" s="92"/>
      <c r="F1" s="92"/>
    </row>
    <row r="2" spans="1:9" x14ac:dyDescent="0.25">
      <c r="A2" s="7"/>
      <c r="B2" s="12"/>
      <c r="C2" s="12"/>
      <c r="D2" s="12"/>
      <c r="E2" s="12"/>
      <c r="F2" s="12"/>
    </row>
    <row r="3" spans="1:9" ht="42" customHeight="1" x14ac:dyDescent="0.25">
      <c r="A3" s="103" t="s">
        <v>114</v>
      </c>
      <c r="B3" s="103"/>
      <c r="C3" s="103"/>
      <c r="D3" s="103"/>
      <c r="E3" s="103"/>
      <c r="F3" s="103"/>
    </row>
    <row r="4" spans="1:9" ht="45" x14ac:dyDescent="0.25">
      <c r="A4" s="11" t="s">
        <v>111</v>
      </c>
      <c r="B4" s="13" t="s">
        <v>27</v>
      </c>
      <c r="C4" s="13" t="s">
        <v>236</v>
      </c>
      <c r="D4" s="13" t="s">
        <v>239</v>
      </c>
      <c r="E4" s="13" t="s">
        <v>109</v>
      </c>
      <c r="F4" s="13" t="s">
        <v>110</v>
      </c>
    </row>
    <row r="5" spans="1:9" ht="30" x14ac:dyDescent="0.25">
      <c r="A5" s="26">
        <v>2</v>
      </c>
      <c r="B5" s="14" t="s">
        <v>28</v>
      </c>
      <c r="C5" s="30">
        <v>803088.31</v>
      </c>
      <c r="D5" s="27">
        <v>695962.84</v>
      </c>
      <c r="E5" s="27">
        <v>695962.84</v>
      </c>
      <c r="F5" s="27"/>
    </row>
    <row r="6" spans="1:9" ht="30" x14ac:dyDescent="0.25">
      <c r="A6" s="26">
        <v>3</v>
      </c>
      <c r="B6" s="14" t="s">
        <v>29</v>
      </c>
      <c r="C6" s="38">
        <f>C5+C7-C17</f>
        <v>695962.84000000171</v>
      </c>
      <c r="D6" s="38">
        <f t="shared" ref="D6:E6" si="0">D5+D7-D17</f>
        <v>0</v>
      </c>
      <c r="E6" s="38">
        <f t="shared" si="0"/>
        <v>1686464.0099999998</v>
      </c>
      <c r="F6" s="27"/>
    </row>
    <row r="7" spans="1:9" x14ac:dyDescent="0.25">
      <c r="A7" s="97" t="s">
        <v>30</v>
      </c>
      <c r="B7" s="98"/>
      <c r="C7" s="30">
        <f>C8+C9+C11+C12+C13+C14-C87</f>
        <v>8984693.3500000015</v>
      </c>
      <c r="D7" s="27">
        <f>D8+D9+D11+D12+D13+D14+D15-D87</f>
        <v>9673544.129999999</v>
      </c>
      <c r="E7" s="27">
        <f>E8+E9+E11+E12+E13+E14-E87</f>
        <v>9378088.7300000004</v>
      </c>
      <c r="F7" s="27">
        <f>E7/D7*100</f>
        <v>96.945737818224046</v>
      </c>
    </row>
    <row r="8" spans="1:9" ht="33" customHeight="1" x14ac:dyDescent="0.25">
      <c r="A8" s="11">
        <v>120</v>
      </c>
      <c r="B8" s="15" t="s">
        <v>31</v>
      </c>
      <c r="C8" s="30">
        <v>106240.95</v>
      </c>
      <c r="D8" s="27">
        <v>1269573.1299999999</v>
      </c>
      <c r="E8" s="27">
        <v>974117.77</v>
      </c>
      <c r="F8" s="30">
        <f t="shared" ref="F8:F71" si="1">E8/D8*100</f>
        <v>76.727976276561563</v>
      </c>
    </row>
    <row r="9" spans="1:9" ht="33" customHeight="1" x14ac:dyDescent="0.25">
      <c r="A9" s="11">
        <v>130</v>
      </c>
      <c r="B9" s="15" t="s">
        <v>32</v>
      </c>
      <c r="C9" s="38">
        <v>8172712.4000000004</v>
      </c>
      <c r="D9" s="38">
        <v>8403971</v>
      </c>
      <c r="E9" s="38">
        <v>8403970.9600000009</v>
      </c>
      <c r="F9" s="30">
        <f t="shared" si="1"/>
        <v>99.99999952403455</v>
      </c>
    </row>
    <row r="10" spans="1:9" ht="15" customHeight="1" x14ac:dyDescent="0.25">
      <c r="A10" s="11"/>
      <c r="B10" s="15" t="s">
        <v>108</v>
      </c>
      <c r="C10" s="30">
        <v>4412091</v>
      </c>
      <c r="D10" s="38">
        <v>3763933.86</v>
      </c>
      <c r="E10" s="27">
        <v>3763933.86</v>
      </c>
      <c r="F10" s="30">
        <f t="shared" si="1"/>
        <v>100</v>
      </c>
      <c r="I10" s="5"/>
    </row>
    <row r="11" spans="1:9" ht="15" customHeight="1" x14ac:dyDescent="0.25">
      <c r="A11" s="11">
        <v>140</v>
      </c>
      <c r="B11" s="15" t="s">
        <v>33</v>
      </c>
      <c r="C11" s="30"/>
      <c r="D11" s="27">
        <v>0</v>
      </c>
      <c r="E11" s="27"/>
      <c r="F11" s="30"/>
    </row>
    <row r="12" spans="1:9" ht="15" customHeight="1" x14ac:dyDescent="0.25">
      <c r="A12" s="11">
        <v>150</v>
      </c>
      <c r="B12" s="15" t="s">
        <v>34</v>
      </c>
      <c r="C12" s="30">
        <v>705740</v>
      </c>
      <c r="D12" s="27">
        <v>0</v>
      </c>
      <c r="E12" s="27">
        <v>0</v>
      </c>
      <c r="F12" s="30"/>
    </row>
    <row r="13" spans="1:9" ht="15" customHeight="1" x14ac:dyDescent="0.25">
      <c r="A13" s="11">
        <v>180</v>
      </c>
      <c r="B13" s="15" t="s">
        <v>35</v>
      </c>
      <c r="C13" s="30"/>
      <c r="D13" s="27">
        <v>0</v>
      </c>
      <c r="E13" s="27"/>
      <c r="F13" s="30"/>
    </row>
    <row r="14" spans="1:9" ht="15" customHeight="1" x14ac:dyDescent="0.25">
      <c r="A14" s="11">
        <v>400</v>
      </c>
      <c r="B14" s="15" t="s">
        <v>36</v>
      </c>
      <c r="C14" s="30">
        <v>0</v>
      </c>
      <c r="D14" s="27">
        <v>0</v>
      </c>
      <c r="E14" s="27">
        <v>0</v>
      </c>
      <c r="F14" s="30"/>
    </row>
    <row r="15" spans="1:9" ht="15" customHeight="1" x14ac:dyDescent="0.25">
      <c r="A15" s="11"/>
      <c r="B15" s="15" t="s">
        <v>37</v>
      </c>
      <c r="C15" s="30">
        <v>0</v>
      </c>
      <c r="D15" s="27">
        <v>0</v>
      </c>
      <c r="E15" s="27">
        <v>0</v>
      </c>
      <c r="F15" s="30"/>
    </row>
    <row r="16" spans="1:9" ht="49.5" customHeight="1" x14ac:dyDescent="0.25">
      <c r="A16" s="11">
        <v>510</v>
      </c>
      <c r="B16" s="15" t="s">
        <v>38</v>
      </c>
      <c r="C16" s="30">
        <v>0</v>
      </c>
      <c r="D16" s="27">
        <v>0</v>
      </c>
      <c r="E16" s="27">
        <v>0</v>
      </c>
      <c r="F16" s="30"/>
    </row>
    <row r="17" spans="1:6" x14ac:dyDescent="0.25">
      <c r="A17" s="101" t="s">
        <v>39</v>
      </c>
      <c r="B17" s="102"/>
      <c r="C17" s="30">
        <f>C18+C42+C59+C65</f>
        <v>9091818.8200000003</v>
      </c>
      <c r="D17" s="27">
        <f>D18+D42+D59+D65+D86</f>
        <v>10369506.969999999</v>
      </c>
      <c r="E17" s="27">
        <f>E18+E42+E59+E65+E86</f>
        <v>8387587.5600000005</v>
      </c>
      <c r="F17" s="30">
        <f t="shared" si="1"/>
        <v>80.887042983491071</v>
      </c>
    </row>
    <row r="18" spans="1:6" ht="30" customHeight="1" x14ac:dyDescent="0.25">
      <c r="A18" s="11"/>
      <c r="B18" s="16" t="s">
        <v>40</v>
      </c>
      <c r="C18" s="30">
        <f>C19+C24+C31</f>
        <v>1298188.6599999999</v>
      </c>
      <c r="D18" s="27">
        <f>D19+D24+D31</f>
        <v>1933887.6</v>
      </c>
      <c r="E18" s="30">
        <f>E19+E24+E31</f>
        <v>1933887.6</v>
      </c>
      <c r="F18" s="30">
        <f t="shared" si="1"/>
        <v>100</v>
      </c>
    </row>
    <row r="19" spans="1:6" ht="30" customHeight="1" x14ac:dyDescent="0.25">
      <c r="A19" s="11">
        <v>111</v>
      </c>
      <c r="B19" s="15" t="s">
        <v>41</v>
      </c>
      <c r="C19" s="30">
        <v>1001733.72</v>
      </c>
      <c r="D19" s="27">
        <v>1228018.79</v>
      </c>
      <c r="E19" s="27">
        <v>1228018.79</v>
      </c>
      <c r="F19" s="30">
        <f t="shared" si="1"/>
        <v>100</v>
      </c>
    </row>
    <row r="20" spans="1:6" ht="27" hidden="1" customHeight="1" x14ac:dyDescent="0.25">
      <c r="A20" s="11"/>
      <c r="B20" s="15" t="s">
        <v>42</v>
      </c>
      <c r="C20" s="30"/>
      <c r="D20" s="27"/>
      <c r="E20" s="27"/>
      <c r="F20" s="30" t="e">
        <f t="shared" si="1"/>
        <v>#DIV/0!</v>
      </c>
    </row>
    <row r="21" spans="1:6" ht="28.5" hidden="1" customHeight="1" x14ac:dyDescent="0.25">
      <c r="A21" s="11"/>
      <c r="B21" s="15" t="s">
        <v>43</v>
      </c>
      <c r="C21" s="30"/>
      <c r="D21" s="27"/>
      <c r="E21" s="27"/>
      <c r="F21" s="30" t="e">
        <f t="shared" si="1"/>
        <v>#DIV/0!</v>
      </c>
    </row>
    <row r="22" spans="1:6" ht="25.5" hidden="1" customHeight="1" x14ac:dyDescent="0.25">
      <c r="A22" s="11"/>
      <c r="B22" s="15" t="s">
        <v>44</v>
      </c>
      <c r="C22" s="30"/>
      <c r="D22" s="27"/>
      <c r="E22" s="27"/>
      <c r="F22" s="30" t="e">
        <f t="shared" si="1"/>
        <v>#DIV/0!</v>
      </c>
    </row>
    <row r="23" spans="1:6" ht="15" hidden="1" customHeight="1" x14ac:dyDescent="0.25">
      <c r="A23" s="11"/>
      <c r="B23" s="15" t="s">
        <v>45</v>
      </c>
      <c r="C23" s="30"/>
      <c r="D23" s="27"/>
      <c r="E23" s="27"/>
      <c r="F23" s="30" t="e">
        <f t="shared" si="1"/>
        <v>#DIV/0!</v>
      </c>
    </row>
    <row r="24" spans="1:6" ht="15" customHeight="1" x14ac:dyDescent="0.25">
      <c r="A24" s="11">
        <v>112</v>
      </c>
      <c r="B24" s="15" t="s">
        <v>46</v>
      </c>
      <c r="C24" s="30">
        <v>0</v>
      </c>
      <c r="D24" s="27">
        <v>0</v>
      </c>
      <c r="E24" s="27">
        <v>0</v>
      </c>
      <c r="F24" s="30"/>
    </row>
    <row r="25" spans="1:6" ht="33" hidden="1" customHeight="1" x14ac:dyDescent="0.25">
      <c r="A25" s="11"/>
      <c r="B25" s="15" t="s">
        <v>107</v>
      </c>
      <c r="C25" s="30"/>
      <c r="D25" s="27"/>
      <c r="E25" s="27"/>
      <c r="F25" s="30" t="e">
        <f t="shared" si="1"/>
        <v>#DIV/0!</v>
      </c>
    </row>
    <row r="26" spans="1:6" ht="15" hidden="1" customHeight="1" x14ac:dyDescent="0.25">
      <c r="A26" s="11"/>
      <c r="B26" s="15" t="s">
        <v>47</v>
      </c>
      <c r="C26" s="30"/>
      <c r="D26" s="27"/>
      <c r="E26" s="27"/>
      <c r="F26" s="30" t="e">
        <f t="shared" si="1"/>
        <v>#DIV/0!</v>
      </c>
    </row>
    <row r="27" spans="1:6" ht="15" hidden="1" customHeight="1" x14ac:dyDescent="0.25">
      <c r="A27" s="11"/>
      <c r="B27" s="15" t="s">
        <v>48</v>
      </c>
      <c r="C27" s="30"/>
      <c r="D27" s="27"/>
      <c r="E27" s="27"/>
      <c r="F27" s="30" t="e">
        <f t="shared" si="1"/>
        <v>#DIV/0!</v>
      </c>
    </row>
    <row r="28" spans="1:6" ht="15" hidden="1" customHeight="1" x14ac:dyDescent="0.25">
      <c r="A28" s="11"/>
      <c r="B28" s="15" t="s">
        <v>49</v>
      </c>
      <c r="C28" s="30"/>
      <c r="D28" s="27"/>
      <c r="E28" s="27"/>
      <c r="F28" s="30" t="e">
        <f t="shared" si="1"/>
        <v>#DIV/0!</v>
      </c>
    </row>
    <row r="29" spans="1:6" ht="15" hidden="1" customHeight="1" x14ac:dyDescent="0.25">
      <c r="A29" s="11"/>
      <c r="B29" s="15" t="s">
        <v>50</v>
      </c>
      <c r="C29" s="30"/>
      <c r="D29" s="27"/>
      <c r="E29" s="27"/>
      <c r="F29" s="30" t="e">
        <f t="shared" si="1"/>
        <v>#DIV/0!</v>
      </c>
    </row>
    <row r="30" spans="1:6" ht="15" hidden="1" customHeight="1" x14ac:dyDescent="0.25">
      <c r="A30" s="11"/>
      <c r="B30" s="15" t="s">
        <v>51</v>
      </c>
      <c r="C30" s="30"/>
      <c r="D30" s="27"/>
      <c r="E30" s="27"/>
      <c r="F30" s="30" t="e">
        <f t="shared" si="1"/>
        <v>#DIV/0!</v>
      </c>
    </row>
    <row r="31" spans="1:6" ht="34.5" customHeight="1" x14ac:dyDescent="0.25">
      <c r="A31" s="11">
        <v>119</v>
      </c>
      <c r="B31" s="15" t="s">
        <v>52</v>
      </c>
      <c r="C31" s="30">
        <v>296454.94</v>
      </c>
      <c r="D31" s="27">
        <v>705868.81</v>
      </c>
      <c r="E31" s="27">
        <v>705868.81</v>
      </c>
      <c r="F31" s="30">
        <f t="shared" si="1"/>
        <v>100</v>
      </c>
    </row>
    <row r="32" spans="1:6" ht="22.5" hidden="1" customHeight="1" x14ac:dyDescent="0.25">
      <c r="A32" s="11"/>
      <c r="B32" s="15" t="s">
        <v>53</v>
      </c>
      <c r="C32" s="30"/>
      <c r="D32" s="27"/>
      <c r="E32" s="27"/>
      <c r="F32" s="30" t="e">
        <f t="shared" si="1"/>
        <v>#DIV/0!</v>
      </c>
    </row>
    <row r="33" spans="1:6" ht="15" hidden="1" customHeight="1" x14ac:dyDescent="0.25">
      <c r="A33" s="11"/>
      <c r="B33" s="15" t="s">
        <v>54</v>
      </c>
      <c r="C33" s="30"/>
      <c r="D33" s="27"/>
      <c r="E33" s="27"/>
      <c r="F33" s="30" t="e">
        <f t="shared" si="1"/>
        <v>#DIV/0!</v>
      </c>
    </row>
    <row r="34" spans="1:6" ht="15" hidden="1" customHeight="1" x14ac:dyDescent="0.25">
      <c r="A34" s="11"/>
      <c r="B34" s="15" t="s">
        <v>55</v>
      </c>
      <c r="C34" s="30"/>
      <c r="D34" s="27"/>
      <c r="E34" s="27"/>
      <c r="F34" s="30" t="e">
        <f t="shared" si="1"/>
        <v>#DIV/0!</v>
      </c>
    </row>
    <row r="35" spans="1:6" ht="15" hidden="1" customHeight="1" x14ac:dyDescent="0.25">
      <c r="A35" s="11"/>
      <c r="B35" s="15" t="s">
        <v>45</v>
      </c>
      <c r="C35" s="30"/>
      <c r="D35" s="27"/>
      <c r="E35" s="27"/>
      <c r="F35" s="30" t="e">
        <f t="shared" si="1"/>
        <v>#DIV/0!</v>
      </c>
    </row>
    <row r="36" spans="1:6" ht="15" hidden="1" customHeight="1" x14ac:dyDescent="0.25">
      <c r="A36" s="11"/>
      <c r="B36" s="15" t="s">
        <v>51</v>
      </c>
      <c r="C36" s="30"/>
      <c r="D36" s="27"/>
      <c r="E36" s="27"/>
      <c r="F36" s="30" t="e">
        <f t="shared" si="1"/>
        <v>#DIV/0!</v>
      </c>
    </row>
    <row r="37" spans="1:6" ht="15" hidden="1" customHeight="1" x14ac:dyDescent="0.25">
      <c r="A37" s="11"/>
      <c r="B37" s="15" t="s">
        <v>56</v>
      </c>
      <c r="C37" s="30"/>
      <c r="D37" s="27"/>
      <c r="E37" s="27"/>
      <c r="F37" s="30" t="e">
        <f t="shared" si="1"/>
        <v>#DIV/0!</v>
      </c>
    </row>
    <row r="38" spans="1:6" ht="15" customHeight="1" x14ac:dyDescent="0.25">
      <c r="A38" s="11">
        <v>300</v>
      </c>
      <c r="B38" s="16" t="s">
        <v>57</v>
      </c>
      <c r="C38" s="30">
        <v>0</v>
      </c>
      <c r="D38" s="27">
        <v>0</v>
      </c>
      <c r="E38" s="27">
        <v>0</v>
      </c>
      <c r="F38" s="30"/>
    </row>
    <row r="39" spans="1:6" ht="15" hidden="1" customHeight="1" x14ac:dyDescent="0.25">
      <c r="A39" s="11"/>
      <c r="B39" s="15" t="s">
        <v>58</v>
      </c>
      <c r="C39" s="30"/>
      <c r="D39" s="27"/>
      <c r="E39" s="27"/>
      <c r="F39" s="30" t="e">
        <f t="shared" si="1"/>
        <v>#DIV/0!</v>
      </c>
    </row>
    <row r="40" spans="1:6" ht="15" hidden="1" customHeight="1" x14ac:dyDescent="0.25">
      <c r="A40" s="11"/>
      <c r="B40" s="15" t="s">
        <v>59</v>
      </c>
      <c r="C40" s="30"/>
      <c r="D40" s="27"/>
      <c r="E40" s="27"/>
      <c r="F40" s="30" t="e">
        <f t="shared" si="1"/>
        <v>#DIV/0!</v>
      </c>
    </row>
    <row r="41" spans="1:6" ht="15" hidden="1" customHeight="1" x14ac:dyDescent="0.25">
      <c r="A41" s="11"/>
      <c r="B41" s="15" t="s">
        <v>60</v>
      </c>
      <c r="C41" s="30"/>
      <c r="D41" s="27"/>
      <c r="E41" s="27"/>
      <c r="F41" s="30" t="e">
        <f t="shared" si="1"/>
        <v>#DIV/0!</v>
      </c>
    </row>
    <row r="42" spans="1:6" ht="15" customHeight="1" x14ac:dyDescent="0.25">
      <c r="A42" s="11">
        <v>850</v>
      </c>
      <c r="B42" s="16" t="s">
        <v>61</v>
      </c>
      <c r="C42" s="30">
        <f>C43+C46+C50</f>
        <v>59192.02</v>
      </c>
      <c r="D42" s="27">
        <f>D43+D46+D50</f>
        <v>256321.86</v>
      </c>
      <c r="E42" s="27">
        <f>E43+E46+E50</f>
        <v>256321.86</v>
      </c>
      <c r="F42" s="30">
        <f t="shared" si="1"/>
        <v>100</v>
      </c>
    </row>
    <row r="43" spans="1:6" ht="43.5" customHeight="1" x14ac:dyDescent="0.25">
      <c r="A43" s="11">
        <v>851</v>
      </c>
      <c r="B43" s="15" t="s">
        <v>62</v>
      </c>
      <c r="C43" s="30">
        <v>960</v>
      </c>
      <c r="D43" s="27">
        <v>738</v>
      </c>
      <c r="E43" s="27">
        <v>738</v>
      </c>
      <c r="F43" s="30">
        <f t="shared" si="1"/>
        <v>100</v>
      </c>
    </row>
    <row r="44" spans="1:6" ht="9" hidden="1" customHeight="1" x14ac:dyDescent="0.25">
      <c r="A44" s="11"/>
      <c r="B44" s="15" t="s">
        <v>63</v>
      </c>
      <c r="C44" s="30"/>
      <c r="D44" s="27"/>
      <c r="E44" s="27"/>
      <c r="F44" s="30" t="e">
        <f t="shared" si="1"/>
        <v>#DIV/0!</v>
      </c>
    </row>
    <row r="45" spans="1:6" ht="6.75" hidden="1" customHeight="1" x14ac:dyDescent="0.25">
      <c r="A45" s="11"/>
      <c r="B45" s="15" t="s">
        <v>64</v>
      </c>
      <c r="C45" s="30"/>
      <c r="D45" s="27"/>
      <c r="E45" s="27"/>
      <c r="F45" s="30" t="e">
        <f t="shared" si="1"/>
        <v>#DIV/0!</v>
      </c>
    </row>
    <row r="46" spans="1:6" ht="45" customHeight="1" x14ac:dyDescent="0.25">
      <c r="A46" s="11">
        <v>852</v>
      </c>
      <c r="B46" s="15" t="s">
        <v>65</v>
      </c>
      <c r="C46" s="30">
        <v>56018</v>
      </c>
      <c r="D46" s="27">
        <v>50912</v>
      </c>
      <c r="E46" s="27">
        <v>50912</v>
      </c>
      <c r="F46" s="30">
        <f t="shared" si="1"/>
        <v>100</v>
      </c>
    </row>
    <row r="47" spans="1:6" ht="15" hidden="1" customHeight="1" x14ac:dyDescent="0.25">
      <c r="A47" s="11"/>
      <c r="B47" s="15" t="s">
        <v>66</v>
      </c>
      <c r="C47" s="30"/>
      <c r="D47" s="27"/>
      <c r="E47" s="27"/>
      <c r="F47" s="30" t="e">
        <f t="shared" si="1"/>
        <v>#DIV/0!</v>
      </c>
    </row>
    <row r="48" spans="1:6" ht="11.25" hidden="1" customHeight="1" x14ac:dyDescent="0.25">
      <c r="A48" s="11"/>
      <c r="B48" s="15" t="s">
        <v>67</v>
      </c>
      <c r="C48" s="30"/>
      <c r="D48" s="27"/>
      <c r="E48" s="27"/>
      <c r="F48" s="30" t="e">
        <f t="shared" si="1"/>
        <v>#DIV/0!</v>
      </c>
    </row>
    <row r="49" spans="1:6" ht="0.75" customHeight="1" x14ac:dyDescent="0.25">
      <c r="A49" s="11"/>
      <c r="B49" s="15" t="s">
        <v>68</v>
      </c>
      <c r="C49" s="30"/>
      <c r="D49" s="27"/>
      <c r="E49" s="27"/>
      <c r="F49" s="30" t="e">
        <f t="shared" si="1"/>
        <v>#DIV/0!</v>
      </c>
    </row>
    <row r="50" spans="1:6" ht="32.25" customHeight="1" x14ac:dyDescent="0.25">
      <c r="A50" s="11">
        <v>853</v>
      </c>
      <c r="B50" s="15" t="s">
        <v>69</v>
      </c>
      <c r="C50" s="30">
        <v>2214.02</v>
      </c>
      <c r="D50" s="27">
        <v>204671.86</v>
      </c>
      <c r="E50" s="27">
        <v>204671.86</v>
      </c>
      <c r="F50" s="30">
        <f t="shared" si="1"/>
        <v>100</v>
      </c>
    </row>
    <row r="51" spans="1:6" ht="15" hidden="1" customHeight="1" x14ac:dyDescent="0.25">
      <c r="A51" s="11"/>
      <c r="B51" s="15" t="s">
        <v>70</v>
      </c>
      <c r="C51" s="30"/>
      <c r="D51" s="27"/>
      <c r="E51" s="27"/>
      <c r="F51" s="30" t="e">
        <f t="shared" si="1"/>
        <v>#DIV/0!</v>
      </c>
    </row>
    <row r="52" spans="1:6" ht="15" hidden="1" customHeight="1" x14ac:dyDescent="0.25">
      <c r="A52" s="11"/>
      <c r="B52" s="15" t="s">
        <v>71</v>
      </c>
      <c r="C52" s="30"/>
      <c r="D52" s="27"/>
      <c r="E52" s="27"/>
      <c r="F52" s="30" t="e">
        <f t="shared" si="1"/>
        <v>#DIV/0!</v>
      </c>
    </row>
    <row r="53" spans="1:6" ht="15" hidden="1" customHeight="1" x14ac:dyDescent="0.25">
      <c r="A53" s="11"/>
      <c r="B53" s="15" t="s">
        <v>72</v>
      </c>
      <c r="C53" s="30"/>
      <c r="D53" s="27"/>
      <c r="E53" s="27"/>
      <c r="F53" s="30" t="e">
        <f t="shared" si="1"/>
        <v>#DIV/0!</v>
      </c>
    </row>
    <row r="54" spans="1:6" ht="2.25" hidden="1" customHeight="1" x14ac:dyDescent="0.25">
      <c r="A54" s="11"/>
      <c r="B54" s="15" t="s">
        <v>73</v>
      </c>
      <c r="C54" s="30"/>
      <c r="D54" s="27"/>
      <c r="E54" s="27"/>
      <c r="F54" s="30" t="e">
        <f t="shared" si="1"/>
        <v>#DIV/0!</v>
      </c>
    </row>
    <row r="55" spans="1:6" ht="10.5" hidden="1" customHeight="1" x14ac:dyDescent="0.25">
      <c r="A55" s="11"/>
      <c r="B55" s="15" t="s">
        <v>74</v>
      </c>
      <c r="C55" s="30"/>
      <c r="D55" s="27"/>
      <c r="E55" s="27"/>
      <c r="F55" s="30" t="e">
        <f t="shared" si="1"/>
        <v>#DIV/0!</v>
      </c>
    </row>
    <row r="56" spans="1:6" ht="14.25" customHeight="1" x14ac:dyDescent="0.25">
      <c r="A56" s="11">
        <v>830</v>
      </c>
      <c r="B56" s="16" t="s">
        <v>75</v>
      </c>
      <c r="C56" s="30">
        <v>0</v>
      </c>
      <c r="D56" s="27">
        <v>0</v>
      </c>
      <c r="E56" s="27">
        <v>0</v>
      </c>
      <c r="F56" s="30"/>
    </row>
    <row r="57" spans="1:6" ht="15" customHeight="1" x14ac:dyDescent="0.25">
      <c r="A57" s="11"/>
      <c r="B57" s="15" t="s">
        <v>76</v>
      </c>
      <c r="C57" s="30">
        <v>0</v>
      </c>
      <c r="D57" s="27">
        <v>0</v>
      </c>
      <c r="E57" s="27">
        <v>0</v>
      </c>
      <c r="F57" s="30"/>
    </row>
    <row r="58" spans="1:6" ht="15" customHeight="1" x14ac:dyDescent="0.25">
      <c r="A58" s="11">
        <v>240</v>
      </c>
      <c r="B58" s="16" t="s">
        <v>77</v>
      </c>
      <c r="C58" s="30">
        <f>C59+C65</f>
        <v>7734438.1399999997</v>
      </c>
      <c r="D58" s="27">
        <f>D59+D65+D86</f>
        <v>8179297.5099999998</v>
      </c>
      <c r="E58" s="30">
        <f>E59+E65+E86</f>
        <v>6197378.1000000006</v>
      </c>
      <c r="F58" s="30">
        <f t="shared" si="1"/>
        <v>75.769075430048773</v>
      </c>
    </row>
    <row r="59" spans="1:6" ht="15" customHeight="1" x14ac:dyDescent="0.25">
      <c r="A59" s="11">
        <v>243</v>
      </c>
      <c r="B59" s="17" t="s">
        <v>78</v>
      </c>
      <c r="C59" s="30">
        <f>C60+C61+C62+C63+C64</f>
        <v>0</v>
      </c>
      <c r="D59" s="27">
        <f>D60+D61+D62+D63+D64</f>
        <v>0</v>
      </c>
      <c r="E59" s="27">
        <f>E60+E61+E62+E63+E64</f>
        <v>0</v>
      </c>
      <c r="F59" s="30"/>
    </row>
    <row r="60" spans="1:6" ht="15" customHeight="1" x14ac:dyDescent="0.25">
      <c r="A60" s="11"/>
      <c r="B60" s="15" t="s">
        <v>54</v>
      </c>
      <c r="C60" s="30">
        <v>0</v>
      </c>
      <c r="D60" s="27">
        <v>0</v>
      </c>
      <c r="E60" s="27">
        <v>0</v>
      </c>
      <c r="F60" s="30"/>
    </row>
    <row r="61" spans="1:6" ht="15" customHeight="1" x14ac:dyDescent="0.25">
      <c r="A61" s="11"/>
      <c r="B61" s="15" t="s">
        <v>55</v>
      </c>
      <c r="C61" s="30">
        <v>0</v>
      </c>
      <c r="D61" s="27">
        <v>0</v>
      </c>
      <c r="E61" s="27">
        <v>0</v>
      </c>
      <c r="F61" s="30"/>
    </row>
    <row r="62" spans="1:6" ht="15" customHeight="1" x14ac:dyDescent="0.25">
      <c r="A62" s="11"/>
      <c r="B62" s="15" t="s">
        <v>79</v>
      </c>
      <c r="C62" s="30">
        <v>0</v>
      </c>
      <c r="D62" s="27">
        <v>0</v>
      </c>
      <c r="E62" s="27">
        <v>0</v>
      </c>
      <c r="F62" s="30"/>
    </row>
    <row r="63" spans="1:6" ht="15" customHeight="1" x14ac:dyDescent="0.25">
      <c r="A63" s="11"/>
      <c r="B63" s="15" t="s">
        <v>80</v>
      </c>
      <c r="C63" s="30">
        <v>0</v>
      </c>
      <c r="D63" s="27">
        <v>0</v>
      </c>
      <c r="E63" s="27">
        <v>0</v>
      </c>
      <c r="F63" s="30"/>
    </row>
    <row r="64" spans="1:6" ht="15" customHeight="1" x14ac:dyDescent="0.25">
      <c r="A64" s="11"/>
      <c r="B64" s="15" t="s">
        <v>81</v>
      </c>
      <c r="C64" s="30">
        <v>0</v>
      </c>
      <c r="D64" s="27">
        <v>0</v>
      </c>
      <c r="E64" s="27">
        <v>0</v>
      </c>
      <c r="F64" s="30"/>
    </row>
    <row r="65" spans="1:6" ht="15" customHeight="1" x14ac:dyDescent="0.25">
      <c r="A65" s="11">
        <v>244</v>
      </c>
      <c r="B65" s="17" t="s">
        <v>82</v>
      </c>
      <c r="C65" s="30">
        <f>C66+C67+C68+C69+C70+C71+C72+C73+C74+C75+C76+C77</f>
        <v>7734438.1399999997</v>
      </c>
      <c r="D65" s="27">
        <f>D66+D67+D68+D69+D70+D71+D72+D73+D74+D75+D76+D77</f>
        <v>8179297.5099999998</v>
      </c>
      <c r="E65" s="27">
        <f>E66+E67+E68+E69+E70+E71+E72+E73+E74+E75+E76+E77</f>
        <v>6197378.1000000006</v>
      </c>
      <c r="F65" s="30">
        <f t="shared" si="1"/>
        <v>75.769075430048773</v>
      </c>
    </row>
    <row r="66" spans="1:6" ht="15" customHeight="1" x14ac:dyDescent="0.25">
      <c r="A66" s="11"/>
      <c r="B66" s="15" t="s">
        <v>83</v>
      </c>
      <c r="C66" s="30">
        <v>0</v>
      </c>
      <c r="D66" s="27">
        <v>0</v>
      </c>
      <c r="E66" s="27">
        <v>0</v>
      </c>
      <c r="F66" s="30"/>
    </row>
    <row r="67" spans="1:6" ht="15" customHeight="1" x14ac:dyDescent="0.25">
      <c r="A67" s="11"/>
      <c r="B67" s="15" t="s">
        <v>84</v>
      </c>
      <c r="C67" s="30">
        <v>21331.919999999998</v>
      </c>
      <c r="D67" s="27">
        <v>20224.14</v>
      </c>
      <c r="E67" s="27">
        <v>20224.14</v>
      </c>
      <c r="F67" s="30">
        <f t="shared" si="1"/>
        <v>100</v>
      </c>
    </row>
    <row r="68" spans="1:6" ht="15" customHeight="1" x14ac:dyDescent="0.25">
      <c r="A68" s="11"/>
      <c r="B68" s="15" t="s">
        <v>85</v>
      </c>
      <c r="C68" s="30">
        <v>0</v>
      </c>
      <c r="D68" s="27">
        <v>4200</v>
      </c>
      <c r="E68" s="27">
        <v>4200</v>
      </c>
      <c r="F68" s="30"/>
    </row>
    <row r="69" spans="1:6" ht="15" customHeight="1" x14ac:dyDescent="0.25">
      <c r="A69" s="11"/>
      <c r="B69" s="15" t="s">
        <v>86</v>
      </c>
      <c r="C69" s="30">
        <v>0</v>
      </c>
      <c r="D69" s="27">
        <v>0</v>
      </c>
      <c r="E69" s="27">
        <v>0</v>
      </c>
      <c r="F69" s="30"/>
    </row>
    <row r="70" spans="1:6" ht="15" customHeight="1" x14ac:dyDescent="0.25">
      <c r="A70" s="11"/>
      <c r="B70" s="15" t="s">
        <v>87</v>
      </c>
      <c r="C70" s="30">
        <v>0</v>
      </c>
      <c r="D70" s="27">
        <v>0</v>
      </c>
      <c r="E70" s="27">
        <v>0</v>
      </c>
      <c r="F70" s="30"/>
    </row>
    <row r="71" spans="1:6" ht="15" customHeight="1" x14ac:dyDescent="0.25">
      <c r="A71" s="11"/>
      <c r="B71" s="15" t="s">
        <v>88</v>
      </c>
      <c r="C71" s="30">
        <v>40125.4</v>
      </c>
      <c r="D71" s="27">
        <v>415596.87</v>
      </c>
      <c r="E71" s="27">
        <v>415596.87</v>
      </c>
      <c r="F71" s="30">
        <f t="shared" si="1"/>
        <v>100</v>
      </c>
    </row>
    <row r="72" spans="1:6" ht="15" customHeight="1" x14ac:dyDescent="0.25">
      <c r="A72" s="11"/>
      <c r="B72" s="15" t="s">
        <v>89</v>
      </c>
      <c r="C72" s="38">
        <v>2532672.5</v>
      </c>
      <c r="D72" s="27">
        <v>730000</v>
      </c>
      <c r="E72" s="70">
        <v>604995.05000000005</v>
      </c>
      <c r="F72" s="30">
        <f t="shared" ref="F72:F85" si="2">E72/D72*100</f>
        <v>82.876034246575344</v>
      </c>
    </row>
    <row r="73" spans="1:6" ht="15" customHeight="1" x14ac:dyDescent="0.25">
      <c r="A73" s="11"/>
      <c r="B73" s="15" t="s">
        <v>90</v>
      </c>
      <c r="C73" s="30">
        <v>12290.82</v>
      </c>
      <c r="D73" s="27">
        <v>37534.800000000003</v>
      </c>
      <c r="E73" s="27">
        <v>37534.800000000003</v>
      </c>
      <c r="F73" s="30">
        <f t="shared" si="2"/>
        <v>100</v>
      </c>
    </row>
    <row r="74" spans="1:6" ht="15" customHeight="1" x14ac:dyDescent="0.25">
      <c r="A74" s="11"/>
      <c r="B74" s="15" t="s">
        <v>91</v>
      </c>
      <c r="C74" s="30">
        <v>0</v>
      </c>
      <c r="D74" s="27">
        <v>0</v>
      </c>
      <c r="E74" s="27">
        <v>0</v>
      </c>
      <c r="F74" s="30"/>
    </row>
    <row r="75" spans="1:6" ht="29.25" customHeight="1" x14ac:dyDescent="0.25">
      <c r="A75" s="11"/>
      <c r="B75" s="15" t="s">
        <v>92</v>
      </c>
      <c r="C75" s="30">
        <v>0</v>
      </c>
      <c r="D75" s="27">
        <v>0</v>
      </c>
      <c r="E75" s="27">
        <v>0</v>
      </c>
      <c r="F75" s="30"/>
    </row>
    <row r="76" spans="1:6" ht="22.5" customHeight="1" x14ac:dyDescent="0.25">
      <c r="A76" s="11"/>
      <c r="B76" s="15" t="s">
        <v>79</v>
      </c>
      <c r="C76" s="30">
        <v>1827994</v>
      </c>
      <c r="D76" s="27">
        <v>395919</v>
      </c>
      <c r="E76" s="27">
        <v>395919</v>
      </c>
      <c r="F76" s="30">
        <f t="shared" si="2"/>
        <v>100</v>
      </c>
    </row>
    <row r="77" spans="1:6" ht="31.5" customHeight="1" x14ac:dyDescent="0.25">
      <c r="A77" s="11"/>
      <c r="B77" s="16" t="s">
        <v>93</v>
      </c>
      <c r="C77" s="30">
        <f>C78+C79+C80+C81+C82+C83+C84+C85</f>
        <v>3300023.5</v>
      </c>
      <c r="D77" s="27">
        <f>D78+D79+D80+D81+D82+D83+D84+D85</f>
        <v>6575822.7000000002</v>
      </c>
      <c r="E77" s="27">
        <f>E78+E79+E80+E81+E82+E83+E84+E85</f>
        <v>4718908.24</v>
      </c>
      <c r="F77" s="30">
        <f t="shared" si="2"/>
        <v>71.761488338181621</v>
      </c>
    </row>
    <row r="78" spans="1:6" ht="30" x14ac:dyDescent="0.25">
      <c r="A78" s="11"/>
      <c r="B78" s="15" t="s">
        <v>94</v>
      </c>
      <c r="C78" s="30">
        <v>17820</v>
      </c>
      <c r="D78" s="27">
        <v>5857</v>
      </c>
      <c r="E78" s="27">
        <v>5857</v>
      </c>
      <c r="F78" s="30">
        <f t="shared" si="2"/>
        <v>100</v>
      </c>
    </row>
    <row r="79" spans="1:6" x14ac:dyDescent="0.25">
      <c r="A79" s="11"/>
      <c r="B79" s="15" t="s">
        <v>95</v>
      </c>
      <c r="C79" s="30">
        <v>381837.68</v>
      </c>
      <c r="D79" s="27">
        <v>600000</v>
      </c>
      <c r="E79" s="27">
        <v>472868.07</v>
      </c>
      <c r="F79" s="30">
        <f t="shared" si="2"/>
        <v>78.811345000000003</v>
      </c>
    </row>
    <row r="80" spans="1:6" x14ac:dyDescent="0.25">
      <c r="A80" s="11"/>
      <c r="B80" s="15" t="s">
        <v>96</v>
      </c>
      <c r="C80" s="30">
        <v>0</v>
      </c>
      <c r="D80" s="27">
        <v>21794.12</v>
      </c>
      <c r="E80" s="27">
        <v>21794.12</v>
      </c>
      <c r="F80" s="30"/>
    </row>
    <row r="81" spans="1:6" ht="45" x14ac:dyDescent="0.25">
      <c r="A81" s="11"/>
      <c r="B81" s="15" t="s">
        <v>97</v>
      </c>
      <c r="C81" s="30">
        <v>69172.5</v>
      </c>
      <c r="D81" s="27">
        <v>39723</v>
      </c>
      <c r="E81" s="27">
        <v>39723</v>
      </c>
      <c r="F81" s="30">
        <f t="shared" si="2"/>
        <v>100</v>
      </c>
    </row>
    <row r="82" spans="1:6" x14ac:dyDescent="0.25">
      <c r="A82" s="11"/>
      <c r="B82" s="15" t="s">
        <v>98</v>
      </c>
      <c r="C82" s="30">
        <v>0</v>
      </c>
      <c r="D82" s="27">
        <v>100990</v>
      </c>
      <c r="E82" s="27">
        <v>100990</v>
      </c>
      <c r="F82" s="30"/>
    </row>
    <row r="83" spans="1:6" x14ac:dyDescent="0.25">
      <c r="A83" s="11"/>
      <c r="B83" s="15" t="s">
        <v>81</v>
      </c>
      <c r="C83" s="38">
        <v>2831193.32</v>
      </c>
      <c r="D83" s="27">
        <v>5801963.5800000001</v>
      </c>
      <c r="E83" s="38">
        <v>4072181.05</v>
      </c>
      <c r="F83" s="30">
        <f t="shared" si="2"/>
        <v>70.18625666726436</v>
      </c>
    </row>
    <row r="84" spans="1:6" ht="45" x14ac:dyDescent="0.25">
      <c r="A84" s="11"/>
      <c r="B84" s="15" t="s">
        <v>99</v>
      </c>
      <c r="C84" s="30">
        <v>0</v>
      </c>
      <c r="D84" s="27">
        <v>0</v>
      </c>
      <c r="E84" s="27">
        <v>0</v>
      </c>
      <c r="F84" s="30">
        <v>0</v>
      </c>
    </row>
    <row r="85" spans="1:6" ht="27.75" customHeight="1" x14ac:dyDescent="0.25">
      <c r="A85" s="11"/>
      <c r="B85" s="15" t="s">
        <v>100</v>
      </c>
      <c r="C85" s="30">
        <v>0</v>
      </c>
      <c r="D85" s="27">
        <v>5495</v>
      </c>
      <c r="E85" s="27">
        <v>5495</v>
      </c>
      <c r="F85" s="30">
        <f t="shared" si="2"/>
        <v>100</v>
      </c>
    </row>
    <row r="86" spans="1:6" ht="20.25" customHeight="1" x14ac:dyDescent="0.25">
      <c r="A86" s="58">
        <v>247</v>
      </c>
      <c r="B86" s="60" t="s">
        <v>230</v>
      </c>
      <c r="C86" s="30">
        <v>0</v>
      </c>
      <c r="D86" s="30">
        <v>0</v>
      </c>
      <c r="E86" s="30">
        <v>0</v>
      </c>
      <c r="F86" s="30"/>
    </row>
    <row r="87" spans="1:6" x14ac:dyDescent="0.25">
      <c r="A87" s="11">
        <v>180</v>
      </c>
      <c r="B87" s="18" t="s">
        <v>101</v>
      </c>
      <c r="C87" s="30">
        <f>C89+C90</f>
        <v>0</v>
      </c>
      <c r="D87" s="27">
        <f t="shared" ref="D87" si="3">D89+D90</f>
        <v>0</v>
      </c>
      <c r="E87" s="27">
        <f>E89+E90</f>
        <v>0</v>
      </c>
      <c r="F87" s="27"/>
    </row>
    <row r="88" spans="1:6" ht="15" customHeight="1" x14ac:dyDescent="0.25">
      <c r="A88" s="11"/>
      <c r="B88" s="14" t="s">
        <v>102</v>
      </c>
      <c r="C88" s="30"/>
      <c r="D88" s="27"/>
      <c r="E88" s="27"/>
      <c r="F88" s="27"/>
    </row>
    <row r="89" spans="1:6" ht="15" customHeight="1" x14ac:dyDescent="0.25">
      <c r="A89" s="11"/>
      <c r="B89" s="14" t="s">
        <v>103</v>
      </c>
      <c r="C89" s="30">
        <v>0</v>
      </c>
      <c r="D89" s="27">
        <v>0</v>
      </c>
      <c r="E89" s="27">
        <v>0</v>
      </c>
      <c r="F89" s="27"/>
    </row>
    <row r="90" spans="1:6" ht="15" customHeight="1" x14ac:dyDescent="0.25">
      <c r="A90" s="11"/>
      <c r="B90" s="14" t="s">
        <v>104</v>
      </c>
      <c r="C90" s="30">
        <v>0</v>
      </c>
      <c r="D90" s="27">
        <v>0</v>
      </c>
      <c r="E90" s="27">
        <v>0</v>
      </c>
      <c r="F90" s="27"/>
    </row>
    <row r="91" spans="1:6" x14ac:dyDescent="0.25">
      <c r="A91" s="11">
        <v>610</v>
      </c>
      <c r="B91" s="18" t="s">
        <v>105</v>
      </c>
      <c r="C91" s="27"/>
      <c r="D91" s="27"/>
      <c r="E91" s="27"/>
      <c r="F91" s="27"/>
    </row>
    <row r="92" spans="1:6" ht="15" customHeight="1" x14ac:dyDescent="0.25">
      <c r="A92" s="11"/>
      <c r="B92" s="14" t="s">
        <v>106</v>
      </c>
      <c r="C92" s="28"/>
      <c r="D92" s="28"/>
      <c r="E92" s="28"/>
      <c r="F92" s="28"/>
    </row>
    <row r="93" spans="1:6" x14ac:dyDescent="0.25">
      <c r="A93" s="7"/>
      <c r="B93" s="20"/>
      <c r="C93" s="12"/>
      <c r="D93" s="12"/>
      <c r="E93" s="12"/>
      <c r="F93" s="12"/>
    </row>
    <row r="94" spans="1:6" x14ac:dyDescent="0.25">
      <c r="A94" s="104" t="s">
        <v>113</v>
      </c>
      <c r="B94" s="104"/>
      <c r="C94" s="104"/>
      <c r="D94" s="104"/>
      <c r="E94" s="104"/>
      <c r="F94" s="104"/>
    </row>
    <row r="95" spans="1:6" ht="45" x14ac:dyDescent="0.25">
      <c r="A95" s="11" t="s">
        <v>111</v>
      </c>
      <c r="B95" s="13" t="s">
        <v>27</v>
      </c>
      <c r="C95" s="13" t="s">
        <v>236</v>
      </c>
      <c r="D95" s="13" t="s">
        <v>239</v>
      </c>
      <c r="E95" s="13" t="s">
        <v>109</v>
      </c>
      <c r="F95" s="13" t="s">
        <v>110</v>
      </c>
    </row>
    <row r="96" spans="1:6" ht="30" x14ac:dyDescent="0.25">
      <c r="A96" s="11"/>
      <c r="B96" s="14" t="s">
        <v>28</v>
      </c>
      <c r="C96" s="27">
        <v>2485066</v>
      </c>
      <c r="D96" s="27">
        <v>0</v>
      </c>
      <c r="E96" s="30">
        <v>0</v>
      </c>
      <c r="F96" s="29"/>
    </row>
    <row r="97" spans="1:6" ht="30" x14ac:dyDescent="0.25">
      <c r="A97" s="11"/>
      <c r="B97" s="14" t="s">
        <v>29</v>
      </c>
      <c r="C97" s="27">
        <v>0</v>
      </c>
      <c r="D97" s="27">
        <f>D96+D98-D107</f>
        <v>0</v>
      </c>
      <c r="E97" s="27">
        <f>E98-E107+E96</f>
        <v>0</v>
      </c>
      <c r="F97" s="29"/>
    </row>
    <row r="98" spans="1:6" x14ac:dyDescent="0.25">
      <c r="A98" s="97" t="s">
        <v>30</v>
      </c>
      <c r="B98" s="98"/>
      <c r="C98" s="38">
        <f>C100+C106</f>
        <v>143097872.74000001</v>
      </c>
      <c r="D98" s="27">
        <f t="shared" ref="D98:E98" si="4">D100+D106</f>
        <v>156140704.38</v>
      </c>
      <c r="E98" s="27">
        <f t="shared" si="4"/>
        <v>156140704.38</v>
      </c>
      <c r="F98" s="29">
        <f>E98/D98*100</f>
        <v>100</v>
      </c>
    </row>
    <row r="99" spans="1:6" ht="30" hidden="1" x14ac:dyDescent="0.25">
      <c r="A99" s="11">
        <v>120</v>
      </c>
      <c r="B99" s="15" t="s">
        <v>31</v>
      </c>
      <c r="C99" s="38"/>
      <c r="D99" s="27"/>
      <c r="E99" s="27"/>
      <c r="F99" s="29"/>
    </row>
    <row r="100" spans="1:6" ht="30" x14ac:dyDescent="0.25">
      <c r="A100" s="11">
        <v>130</v>
      </c>
      <c r="B100" s="15" t="s">
        <v>32</v>
      </c>
      <c r="C100" s="38">
        <v>143097872.74000001</v>
      </c>
      <c r="D100" s="38">
        <v>156140704.38</v>
      </c>
      <c r="E100" s="27">
        <v>156140704.38</v>
      </c>
      <c r="F100" s="29">
        <f>E100/D100*100</f>
        <v>100</v>
      </c>
    </row>
    <row r="101" spans="1:6" ht="30" hidden="1" x14ac:dyDescent="0.25">
      <c r="A101" s="11">
        <v>140</v>
      </c>
      <c r="B101" s="15" t="s">
        <v>33</v>
      </c>
      <c r="C101" s="27"/>
      <c r="D101" s="27"/>
      <c r="E101" s="27"/>
      <c r="F101" s="29" t="e">
        <f t="shared" ref="F101:F162" si="5">E101/D101*100</f>
        <v>#DIV/0!</v>
      </c>
    </row>
    <row r="102" spans="1:6" ht="30" hidden="1" x14ac:dyDescent="0.25">
      <c r="A102" s="11">
        <v>150</v>
      </c>
      <c r="B102" s="15" t="s">
        <v>34</v>
      </c>
      <c r="C102" s="27"/>
      <c r="D102" s="27"/>
      <c r="E102" s="27"/>
      <c r="F102" s="29" t="e">
        <f t="shared" si="5"/>
        <v>#DIV/0!</v>
      </c>
    </row>
    <row r="103" spans="1:6" hidden="1" x14ac:dyDescent="0.25">
      <c r="A103" s="11">
        <v>180</v>
      </c>
      <c r="B103" s="15" t="s">
        <v>35</v>
      </c>
      <c r="C103" s="27"/>
      <c r="D103" s="27"/>
      <c r="E103" s="27"/>
      <c r="F103" s="29" t="e">
        <f t="shared" si="5"/>
        <v>#DIV/0!</v>
      </c>
    </row>
    <row r="104" spans="1:6" hidden="1" x14ac:dyDescent="0.25">
      <c r="A104" s="11">
        <v>400</v>
      </c>
      <c r="B104" s="15" t="s">
        <v>36</v>
      </c>
      <c r="C104" s="27"/>
      <c r="D104" s="27"/>
      <c r="E104" s="27"/>
      <c r="F104" s="29" t="e">
        <f t="shared" si="5"/>
        <v>#DIV/0!</v>
      </c>
    </row>
    <row r="105" spans="1:6" hidden="1" x14ac:dyDescent="0.25">
      <c r="A105" s="11"/>
      <c r="B105" s="15" t="s">
        <v>37</v>
      </c>
      <c r="C105" s="27"/>
      <c r="D105" s="27"/>
      <c r="E105" s="27"/>
      <c r="F105" s="29" t="e">
        <f t="shared" si="5"/>
        <v>#DIV/0!</v>
      </c>
    </row>
    <row r="106" spans="1:6" ht="45" x14ac:dyDescent="0.25">
      <c r="A106" s="11">
        <v>510</v>
      </c>
      <c r="B106" s="15" t="s">
        <v>195</v>
      </c>
      <c r="C106" s="27">
        <v>0</v>
      </c>
      <c r="D106" s="27">
        <v>0</v>
      </c>
      <c r="E106" s="27">
        <v>0</v>
      </c>
      <c r="F106" s="29"/>
    </row>
    <row r="107" spans="1:6" x14ac:dyDescent="0.25">
      <c r="A107" s="105" t="s">
        <v>39</v>
      </c>
      <c r="B107" s="106"/>
      <c r="C107" s="38">
        <f>C108+C128+C132+C146+C148</f>
        <v>145582938.74000001</v>
      </c>
      <c r="D107" s="38">
        <f t="shared" ref="D107:E107" si="6">D108+D128+D132+D146+D148</f>
        <v>156140704.38</v>
      </c>
      <c r="E107" s="38">
        <f t="shared" si="6"/>
        <v>156140704.38</v>
      </c>
      <c r="F107" s="39">
        <f t="shared" si="5"/>
        <v>100</v>
      </c>
    </row>
    <row r="108" spans="1:6" ht="30" x14ac:dyDescent="0.25">
      <c r="A108" s="40"/>
      <c r="B108" s="41" t="s">
        <v>40</v>
      </c>
      <c r="C108" s="38">
        <f>C109+C114+C121</f>
        <v>101198074.58000001</v>
      </c>
      <c r="D108" s="38">
        <f t="shared" ref="D108:E108" si="7">D109+D114+D121</f>
        <v>114925265.72</v>
      </c>
      <c r="E108" s="38">
        <f t="shared" si="7"/>
        <v>114925265.72</v>
      </c>
      <c r="F108" s="39">
        <f t="shared" si="5"/>
        <v>100</v>
      </c>
    </row>
    <row r="109" spans="1:6" ht="30" x14ac:dyDescent="0.25">
      <c r="A109" s="40">
        <v>111</v>
      </c>
      <c r="B109" s="42" t="s">
        <v>41</v>
      </c>
      <c r="C109" s="38">
        <v>76808633.120000005</v>
      </c>
      <c r="D109" s="38">
        <v>87164949.959999993</v>
      </c>
      <c r="E109" s="38">
        <v>87164949.959999993</v>
      </c>
      <c r="F109" s="39">
        <f t="shared" si="5"/>
        <v>100</v>
      </c>
    </row>
    <row r="110" spans="1:6" ht="45" hidden="1" x14ac:dyDescent="0.25">
      <c r="A110" s="40"/>
      <c r="B110" s="42" t="s">
        <v>42</v>
      </c>
      <c r="C110" s="38"/>
      <c r="D110" s="38"/>
      <c r="E110" s="38"/>
      <c r="F110" s="39" t="e">
        <f t="shared" si="5"/>
        <v>#DIV/0!</v>
      </c>
    </row>
    <row r="111" spans="1:6" ht="45" hidden="1" x14ac:dyDescent="0.25">
      <c r="A111" s="40"/>
      <c r="B111" s="42" t="s">
        <v>43</v>
      </c>
      <c r="C111" s="38"/>
      <c r="D111" s="38"/>
      <c r="E111" s="38"/>
      <c r="F111" s="39" t="e">
        <f t="shared" si="5"/>
        <v>#DIV/0!</v>
      </c>
    </row>
    <row r="112" spans="1:6" ht="45" hidden="1" x14ac:dyDescent="0.25">
      <c r="A112" s="40"/>
      <c r="B112" s="42" t="s">
        <v>44</v>
      </c>
      <c r="C112" s="38"/>
      <c r="D112" s="38"/>
      <c r="E112" s="38"/>
      <c r="F112" s="39" t="e">
        <f t="shared" si="5"/>
        <v>#DIV/0!</v>
      </c>
    </row>
    <row r="113" spans="1:6" ht="30" hidden="1" x14ac:dyDescent="0.25">
      <c r="A113" s="40"/>
      <c r="B113" s="42" t="s">
        <v>45</v>
      </c>
      <c r="C113" s="38"/>
      <c r="D113" s="38"/>
      <c r="E113" s="38"/>
      <c r="F113" s="39" t="e">
        <f t="shared" si="5"/>
        <v>#DIV/0!</v>
      </c>
    </row>
    <row r="114" spans="1:6" ht="30" x14ac:dyDescent="0.25">
      <c r="A114" s="40">
        <v>112</v>
      </c>
      <c r="B114" s="42" t="s">
        <v>46</v>
      </c>
      <c r="C114" s="38">
        <v>12802.68</v>
      </c>
      <c r="D114" s="38">
        <v>4221.66</v>
      </c>
      <c r="E114" s="38">
        <v>4221.66</v>
      </c>
      <c r="F114" s="39">
        <f t="shared" si="5"/>
        <v>100</v>
      </c>
    </row>
    <row r="115" spans="1:6" ht="75" hidden="1" x14ac:dyDescent="0.25">
      <c r="A115" s="40"/>
      <c r="B115" s="42" t="s">
        <v>107</v>
      </c>
      <c r="C115" s="38"/>
      <c r="D115" s="38"/>
      <c r="E115" s="38"/>
      <c r="F115" s="39" t="e">
        <f t="shared" si="5"/>
        <v>#DIV/0!</v>
      </c>
    </row>
    <row r="116" spans="1:6" ht="30" hidden="1" x14ac:dyDescent="0.25">
      <c r="A116" s="40"/>
      <c r="B116" s="42" t="s">
        <v>47</v>
      </c>
      <c r="C116" s="38"/>
      <c r="D116" s="38"/>
      <c r="E116" s="38"/>
      <c r="F116" s="39" t="e">
        <f t="shared" si="5"/>
        <v>#DIV/0!</v>
      </c>
    </row>
    <row r="117" spans="1:6" hidden="1" x14ac:dyDescent="0.25">
      <c r="A117" s="40"/>
      <c r="B117" s="42" t="s">
        <v>48</v>
      </c>
      <c r="C117" s="38"/>
      <c r="D117" s="38"/>
      <c r="E117" s="38"/>
      <c r="F117" s="39" t="e">
        <f t="shared" si="5"/>
        <v>#DIV/0!</v>
      </c>
    </row>
    <row r="118" spans="1:6" hidden="1" x14ac:dyDescent="0.25">
      <c r="A118" s="40"/>
      <c r="B118" s="42" t="s">
        <v>49</v>
      </c>
      <c r="C118" s="38"/>
      <c r="D118" s="38"/>
      <c r="E118" s="38"/>
      <c r="F118" s="39" t="e">
        <f t="shared" si="5"/>
        <v>#DIV/0!</v>
      </c>
    </row>
    <row r="119" spans="1:6" ht="105" hidden="1" x14ac:dyDescent="0.25">
      <c r="A119" s="40"/>
      <c r="B119" s="42" t="s">
        <v>50</v>
      </c>
      <c r="C119" s="38"/>
      <c r="D119" s="38"/>
      <c r="E119" s="38"/>
      <c r="F119" s="39" t="e">
        <f t="shared" si="5"/>
        <v>#DIV/0!</v>
      </c>
    </row>
    <row r="120" spans="1:6" ht="30" hidden="1" x14ac:dyDescent="0.25">
      <c r="A120" s="40"/>
      <c r="B120" s="42" t="s">
        <v>51</v>
      </c>
      <c r="C120" s="38"/>
      <c r="D120" s="38"/>
      <c r="E120" s="38"/>
      <c r="F120" s="39" t="e">
        <f t="shared" si="5"/>
        <v>#DIV/0!</v>
      </c>
    </row>
    <row r="121" spans="1:6" ht="60" x14ac:dyDescent="0.25">
      <c r="A121" s="40">
        <v>119</v>
      </c>
      <c r="B121" s="42" t="s">
        <v>52</v>
      </c>
      <c r="C121" s="38">
        <v>24376638.780000001</v>
      </c>
      <c r="D121" s="38">
        <v>27756094.100000001</v>
      </c>
      <c r="E121" s="38">
        <v>27756094.100000001</v>
      </c>
      <c r="F121" s="39">
        <f t="shared" si="5"/>
        <v>100</v>
      </c>
    </row>
    <row r="122" spans="1:6" ht="30" hidden="1" x14ac:dyDescent="0.25">
      <c r="A122" s="40"/>
      <c r="B122" s="42" t="s">
        <v>53</v>
      </c>
      <c r="C122" s="38"/>
      <c r="D122" s="38"/>
      <c r="E122" s="38"/>
      <c r="F122" s="39" t="e">
        <f t="shared" si="5"/>
        <v>#DIV/0!</v>
      </c>
    </row>
    <row r="123" spans="1:6" hidden="1" x14ac:dyDescent="0.25">
      <c r="A123" s="40"/>
      <c r="B123" s="42" t="s">
        <v>54</v>
      </c>
      <c r="C123" s="38"/>
      <c r="D123" s="38"/>
      <c r="E123" s="38"/>
      <c r="F123" s="39" t="e">
        <f t="shared" si="5"/>
        <v>#DIV/0!</v>
      </c>
    </row>
    <row r="124" spans="1:6" hidden="1" x14ac:dyDescent="0.25">
      <c r="A124" s="40"/>
      <c r="B124" s="42" t="s">
        <v>55</v>
      </c>
      <c r="C124" s="38"/>
      <c r="D124" s="38"/>
      <c r="E124" s="38"/>
      <c r="F124" s="39" t="e">
        <f t="shared" si="5"/>
        <v>#DIV/0!</v>
      </c>
    </row>
    <row r="125" spans="1:6" ht="30" hidden="1" x14ac:dyDescent="0.25">
      <c r="A125" s="40"/>
      <c r="B125" s="42" t="s">
        <v>45</v>
      </c>
      <c r="C125" s="38"/>
      <c r="D125" s="38"/>
      <c r="E125" s="38"/>
      <c r="F125" s="39" t="e">
        <f t="shared" si="5"/>
        <v>#DIV/0!</v>
      </c>
    </row>
    <row r="126" spans="1:6" ht="30" hidden="1" x14ac:dyDescent="0.25">
      <c r="A126" s="40"/>
      <c r="B126" s="42" t="s">
        <v>51</v>
      </c>
      <c r="C126" s="38"/>
      <c r="D126" s="38"/>
      <c r="E126" s="38"/>
      <c r="F126" s="39" t="e">
        <f t="shared" si="5"/>
        <v>#DIV/0!</v>
      </c>
    </row>
    <row r="127" spans="1:6" hidden="1" x14ac:dyDescent="0.25">
      <c r="A127" s="40"/>
      <c r="B127" s="42" t="s">
        <v>56</v>
      </c>
      <c r="C127" s="38"/>
      <c r="D127" s="38"/>
      <c r="E127" s="38"/>
      <c r="F127" s="39" t="e">
        <f t="shared" si="5"/>
        <v>#DIV/0!</v>
      </c>
    </row>
    <row r="128" spans="1:6" ht="30" x14ac:dyDescent="0.25">
      <c r="A128" s="40">
        <v>300</v>
      </c>
      <c r="B128" s="41" t="s">
        <v>57</v>
      </c>
      <c r="C128" s="38">
        <v>0</v>
      </c>
      <c r="D128" s="38">
        <v>0</v>
      </c>
      <c r="E128" s="38">
        <v>0</v>
      </c>
      <c r="F128" s="39"/>
    </row>
    <row r="129" spans="1:6" ht="60" hidden="1" x14ac:dyDescent="0.25">
      <c r="A129" s="40"/>
      <c r="B129" s="42" t="s">
        <v>58</v>
      </c>
      <c r="C129" s="38"/>
      <c r="D129" s="38"/>
      <c r="E129" s="38"/>
      <c r="F129" s="39" t="e">
        <f t="shared" si="5"/>
        <v>#DIV/0!</v>
      </c>
    </row>
    <row r="130" spans="1:6" ht="60" hidden="1" x14ac:dyDescent="0.25">
      <c r="A130" s="40"/>
      <c r="B130" s="42" t="s">
        <v>59</v>
      </c>
      <c r="C130" s="38"/>
      <c r="D130" s="38"/>
      <c r="E130" s="38"/>
      <c r="F130" s="39" t="e">
        <f t="shared" si="5"/>
        <v>#DIV/0!</v>
      </c>
    </row>
    <row r="131" spans="1:6" hidden="1" x14ac:dyDescent="0.25">
      <c r="A131" s="40"/>
      <c r="B131" s="42" t="s">
        <v>60</v>
      </c>
      <c r="C131" s="38"/>
      <c r="D131" s="38"/>
      <c r="E131" s="38"/>
      <c r="F131" s="39" t="e">
        <f t="shared" si="5"/>
        <v>#DIV/0!</v>
      </c>
    </row>
    <row r="132" spans="1:6" ht="30" x14ac:dyDescent="0.25">
      <c r="A132" s="40">
        <v>850</v>
      </c>
      <c r="B132" s="41" t="s">
        <v>61</v>
      </c>
      <c r="C132" s="38">
        <f>C133+C136+C140</f>
        <v>3512764</v>
      </c>
      <c r="D132" s="38">
        <f t="shared" ref="D132:E132" si="8">D133+D136+D140</f>
        <v>3331881</v>
      </c>
      <c r="E132" s="38">
        <f t="shared" si="8"/>
        <v>3331881</v>
      </c>
      <c r="F132" s="39">
        <f t="shared" si="5"/>
        <v>100</v>
      </c>
    </row>
    <row r="133" spans="1:6" ht="45" x14ac:dyDescent="0.25">
      <c r="A133" s="40">
        <v>851</v>
      </c>
      <c r="B133" s="42" t="s">
        <v>62</v>
      </c>
      <c r="C133" s="38">
        <v>3512764</v>
      </c>
      <c r="D133" s="38">
        <v>3331881</v>
      </c>
      <c r="E133" s="38">
        <v>3331881</v>
      </c>
      <c r="F133" s="39">
        <f t="shared" si="5"/>
        <v>100</v>
      </c>
    </row>
    <row r="134" spans="1:6" hidden="1" x14ac:dyDescent="0.25">
      <c r="A134" s="40"/>
      <c r="B134" s="42" t="s">
        <v>63</v>
      </c>
      <c r="C134" s="38"/>
      <c r="D134" s="38"/>
      <c r="E134" s="38"/>
      <c r="F134" s="39" t="e">
        <f t="shared" si="5"/>
        <v>#DIV/0!</v>
      </c>
    </row>
    <row r="135" spans="1:6" hidden="1" x14ac:dyDescent="0.25">
      <c r="A135" s="40"/>
      <c r="B135" s="42" t="s">
        <v>64</v>
      </c>
      <c r="C135" s="38"/>
      <c r="D135" s="38"/>
      <c r="E135" s="38"/>
      <c r="F135" s="39" t="e">
        <f t="shared" si="5"/>
        <v>#DIV/0!</v>
      </c>
    </row>
    <row r="136" spans="1:6" ht="60" x14ac:dyDescent="0.25">
      <c r="A136" s="40">
        <v>852</v>
      </c>
      <c r="B136" s="42" t="s">
        <v>65</v>
      </c>
      <c r="C136" s="38">
        <v>0</v>
      </c>
      <c r="D136" s="38">
        <v>0</v>
      </c>
      <c r="E136" s="38">
        <v>0</v>
      </c>
      <c r="F136" s="39"/>
    </row>
    <row r="137" spans="1:6" hidden="1" x14ac:dyDescent="0.25">
      <c r="A137" s="40"/>
      <c r="B137" s="42" t="s">
        <v>66</v>
      </c>
      <c r="C137" s="38"/>
      <c r="D137" s="38"/>
      <c r="E137" s="38"/>
      <c r="F137" s="39" t="e">
        <f t="shared" si="5"/>
        <v>#DIV/0!</v>
      </c>
    </row>
    <row r="138" spans="1:6" hidden="1" x14ac:dyDescent="0.25">
      <c r="A138" s="40"/>
      <c r="B138" s="42" t="s">
        <v>67</v>
      </c>
      <c r="C138" s="38"/>
      <c r="D138" s="38"/>
      <c r="E138" s="38"/>
      <c r="F138" s="39" t="e">
        <f t="shared" si="5"/>
        <v>#DIV/0!</v>
      </c>
    </row>
    <row r="139" spans="1:6" hidden="1" x14ac:dyDescent="0.25">
      <c r="A139" s="40"/>
      <c r="B139" s="42" t="s">
        <v>68</v>
      </c>
      <c r="C139" s="38"/>
      <c r="D139" s="38"/>
      <c r="E139" s="38"/>
      <c r="F139" s="39" t="e">
        <f t="shared" si="5"/>
        <v>#DIV/0!</v>
      </c>
    </row>
    <row r="140" spans="1:6" ht="30" x14ac:dyDescent="0.25">
      <c r="A140" s="40">
        <v>853</v>
      </c>
      <c r="B140" s="42" t="s">
        <v>69</v>
      </c>
      <c r="C140" s="38">
        <v>0</v>
      </c>
      <c r="D140" s="38">
        <v>0</v>
      </c>
      <c r="E140" s="38">
        <v>0</v>
      </c>
      <c r="F140" s="39"/>
    </row>
    <row r="141" spans="1:6" ht="45" hidden="1" x14ac:dyDescent="0.25">
      <c r="A141" s="40"/>
      <c r="B141" s="42" t="s">
        <v>70</v>
      </c>
      <c r="C141" s="38"/>
      <c r="D141" s="38"/>
      <c r="E141" s="38"/>
      <c r="F141" s="39" t="e">
        <f t="shared" si="5"/>
        <v>#DIV/0!</v>
      </c>
    </row>
    <row r="142" spans="1:6" ht="60" hidden="1" x14ac:dyDescent="0.25">
      <c r="A142" s="40"/>
      <c r="B142" s="42" t="s">
        <v>71</v>
      </c>
      <c r="C142" s="38"/>
      <c r="D142" s="38"/>
      <c r="E142" s="38"/>
      <c r="F142" s="39" t="e">
        <f t="shared" si="5"/>
        <v>#DIV/0!</v>
      </c>
    </row>
    <row r="143" spans="1:6" ht="60" hidden="1" x14ac:dyDescent="0.25">
      <c r="A143" s="40"/>
      <c r="B143" s="42" t="s">
        <v>72</v>
      </c>
      <c r="C143" s="38"/>
      <c r="D143" s="38"/>
      <c r="E143" s="38"/>
      <c r="F143" s="39" t="e">
        <f t="shared" si="5"/>
        <v>#DIV/0!</v>
      </c>
    </row>
    <row r="144" spans="1:6" hidden="1" x14ac:dyDescent="0.25">
      <c r="A144" s="40"/>
      <c r="B144" s="42" t="s">
        <v>73</v>
      </c>
      <c r="C144" s="38"/>
      <c r="D144" s="38"/>
      <c r="E144" s="38"/>
      <c r="F144" s="39" t="e">
        <f t="shared" si="5"/>
        <v>#DIV/0!</v>
      </c>
    </row>
    <row r="145" spans="1:6" ht="30" hidden="1" x14ac:dyDescent="0.25">
      <c r="A145" s="40"/>
      <c r="B145" s="42" t="s">
        <v>74</v>
      </c>
      <c r="C145" s="38"/>
      <c r="D145" s="38"/>
      <c r="E145" s="38"/>
      <c r="F145" s="39" t="e">
        <f t="shared" si="5"/>
        <v>#DIV/0!</v>
      </c>
    </row>
    <row r="146" spans="1:6" ht="30" x14ac:dyDescent="0.25">
      <c r="A146" s="40">
        <v>830</v>
      </c>
      <c r="B146" s="41" t="s">
        <v>75</v>
      </c>
      <c r="C146" s="38">
        <v>0</v>
      </c>
      <c r="D146" s="38">
        <v>0</v>
      </c>
      <c r="E146" s="38">
        <v>0</v>
      </c>
      <c r="F146" s="39"/>
    </row>
    <row r="147" spans="1:6" ht="60" hidden="1" x14ac:dyDescent="0.25">
      <c r="A147" s="40"/>
      <c r="B147" s="42" t="s">
        <v>76</v>
      </c>
      <c r="C147" s="38"/>
      <c r="D147" s="38"/>
      <c r="E147" s="38"/>
      <c r="F147" s="39" t="e">
        <f t="shared" si="5"/>
        <v>#DIV/0!</v>
      </c>
    </row>
    <row r="148" spans="1:6" ht="30" x14ac:dyDescent="0.25">
      <c r="A148" s="40">
        <v>240</v>
      </c>
      <c r="B148" s="41" t="s">
        <v>77</v>
      </c>
      <c r="C148" s="38">
        <f>C149+C155+C176</f>
        <v>40872100.159999996</v>
      </c>
      <c r="D148" s="38">
        <f>D149+D155+D176</f>
        <v>37883557.659999996</v>
      </c>
      <c r="E148" s="38">
        <f>E149+E155+E176</f>
        <v>37883557.659999996</v>
      </c>
      <c r="F148" s="39">
        <f t="shared" si="5"/>
        <v>100</v>
      </c>
    </row>
    <row r="149" spans="1:6" ht="57" x14ac:dyDescent="0.25">
      <c r="A149" s="40">
        <v>243</v>
      </c>
      <c r="B149" s="43" t="s">
        <v>78</v>
      </c>
      <c r="C149" s="38">
        <f>C150+C151+C152+C153+C154</f>
        <v>0</v>
      </c>
      <c r="D149" s="38">
        <f t="shared" ref="D149:E149" si="9">D150+D151+D152+D153+D154</f>
        <v>0</v>
      </c>
      <c r="E149" s="38">
        <f t="shared" si="9"/>
        <v>0</v>
      </c>
      <c r="F149" s="39"/>
    </row>
    <row r="150" spans="1:6" x14ac:dyDescent="0.25">
      <c r="A150" s="40"/>
      <c r="B150" s="42" t="s">
        <v>54</v>
      </c>
      <c r="C150" s="38">
        <v>0</v>
      </c>
      <c r="D150" s="38">
        <v>0</v>
      </c>
      <c r="E150" s="38">
        <v>0</v>
      </c>
      <c r="F150" s="39"/>
    </row>
    <row r="151" spans="1:6" x14ac:dyDescent="0.25">
      <c r="A151" s="40"/>
      <c r="B151" s="42" t="s">
        <v>55</v>
      </c>
      <c r="C151" s="38">
        <v>0</v>
      </c>
      <c r="D151" s="38">
        <v>0</v>
      </c>
      <c r="E151" s="38">
        <v>0</v>
      </c>
      <c r="F151" s="39"/>
    </row>
    <row r="152" spans="1:6" x14ac:dyDescent="0.25">
      <c r="A152" s="40"/>
      <c r="B152" s="42" t="s">
        <v>79</v>
      </c>
      <c r="C152" s="38">
        <v>0</v>
      </c>
      <c r="D152" s="38">
        <v>0</v>
      </c>
      <c r="E152" s="38">
        <v>0</v>
      </c>
      <c r="F152" s="39"/>
    </row>
    <row r="153" spans="1:6" ht="30" x14ac:dyDescent="0.25">
      <c r="A153" s="40"/>
      <c r="B153" s="42" t="s">
        <v>80</v>
      </c>
      <c r="C153" s="38">
        <v>0</v>
      </c>
      <c r="D153" s="38">
        <v>0</v>
      </c>
      <c r="E153" s="38">
        <v>0</v>
      </c>
      <c r="F153" s="39"/>
    </row>
    <row r="154" spans="1:6" x14ac:dyDescent="0.25">
      <c r="A154" s="40"/>
      <c r="B154" s="42" t="s">
        <v>81</v>
      </c>
      <c r="C154" s="38">
        <v>0</v>
      </c>
      <c r="D154" s="38">
        <v>0</v>
      </c>
      <c r="E154" s="38">
        <v>0</v>
      </c>
      <c r="F154" s="39"/>
    </row>
    <row r="155" spans="1:6" ht="28.5" x14ac:dyDescent="0.25">
      <c r="A155" s="40">
        <v>244</v>
      </c>
      <c r="B155" s="43" t="s">
        <v>82</v>
      </c>
      <c r="C155" s="38">
        <f>C156+C157+C158+C159+C160+C161+C162+C163+C164+C165+C166+C167</f>
        <v>17603039.23</v>
      </c>
      <c r="D155" s="38">
        <f t="shared" ref="D155:E155" si="10">D156+D157+D158+D159+D160+D161+D162+D163+D164+D165+D166+D167</f>
        <v>18121945.689999998</v>
      </c>
      <c r="E155" s="38">
        <f t="shared" si="10"/>
        <v>18121945.689999998</v>
      </c>
      <c r="F155" s="39">
        <f t="shared" si="5"/>
        <v>100</v>
      </c>
    </row>
    <row r="156" spans="1:6" ht="30" x14ac:dyDescent="0.25">
      <c r="A156" s="40"/>
      <c r="B156" s="42" t="s">
        <v>83</v>
      </c>
      <c r="C156" s="38"/>
      <c r="D156" s="38">
        <v>0</v>
      </c>
      <c r="E156" s="38"/>
      <c r="F156" s="39"/>
    </row>
    <row r="157" spans="1:6" x14ac:dyDescent="0.25">
      <c r="A157" s="40"/>
      <c r="B157" s="42" t="s">
        <v>84</v>
      </c>
      <c r="C157" s="38">
        <v>297300</v>
      </c>
      <c r="D157" s="38">
        <v>350000</v>
      </c>
      <c r="E157" s="38">
        <v>350000</v>
      </c>
      <c r="F157" s="39">
        <f t="shared" si="5"/>
        <v>100</v>
      </c>
    </row>
    <row r="158" spans="1:6" x14ac:dyDescent="0.25">
      <c r="A158" s="40"/>
      <c r="B158" s="42" t="s">
        <v>85</v>
      </c>
      <c r="C158" s="38">
        <v>0</v>
      </c>
      <c r="D158" s="38">
        <v>0</v>
      </c>
      <c r="E158" s="38"/>
      <c r="F158" s="39"/>
    </row>
    <row r="159" spans="1:6" x14ac:dyDescent="0.25">
      <c r="A159" s="40"/>
      <c r="B159" s="42" t="s">
        <v>86</v>
      </c>
      <c r="C159" s="38">
        <v>545187.25</v>
      </c>
      <c r="D159" s="38">
        <v>628122.81999999995</v>
      </c>
      <c r="E159" s="38">
        <v>628122.81999999995</v>
      </c>
      <c r="F159" s="39">
        <f t="shared" si="5"/>
        <v>100</v>
      </c>
    </row>
    <row r="160" spans="1:6" ht="30" x14ac:dyDescent="0.25">
      <c r="A160" s="40"/>
      <c r="B160" s="42" t="s">
        <v>87</v>
      </c>
      <c r="C160" s="38">
        <v>0</v>
      </c>
      <c r="D160" s="38">
        <v>0</v>
      </c>
      <c r="E160" s="38">
        <v>0</v>
      </c>
      <c r="F160" s="39"/>
    </row>
    <row r="161" spans="1:6" x14ac:dyDescent="0.25">
      <c r="A161" s="40"/>
      <c r="B161" s="42" t="s">
        <v>88</v>
      </c>
      <c r="C161" s="38">
        <v>1141056.79</v>
      </c>
      <c r="D161" s="38">
        <v>1680448.3</v>
      </c>
      <c r="E161" s="38">
        <v>1680448.3</v>
      </c>
      <c r="F161" s="39">
        <f t="shared" si="5"/>
        <v>100</v>
      </c>
    </row>
    <row r="162" spans="1:6" x14ac:dyDescent="0.25">
      <c r="A162" s="40"/>
      <c r="B162" s="42" t="s">
        <v>89</v>
      </c>
      <c r="C162" s="38">
        <v>1944778.8</v>
      </c>
      <c r="D162" s="38">
        <v>1694991.4</v>
      </c>
      <c r="E162" s="38">
        <v>1694991.4</v>
      </c>
      <c r="F162" s="39">
        <f t="shared" si="5"/>
        <v>100</v>
      </c>
    </row>
    <row r="163" spans="1:6" x14ac:dyDescent="0.25">
      <c r="A163" s="40"/>
      <c r="B163" s="42" t="s">
        <v>90</v>
      </c>
      <c r="C163" s="38">
        <v>17557.509999999998</v>
      </c>
      <c r="D163" s="38">
        <v>0</v>
      </c>
      <c r="E163" s="38">
        <v>0</v>
      </c>
      <c r="F163" s="39"/>
    </row>
    <row r="164" spans="1:6" ht="30" x14ac:dyDescent="0.25">
      <c r="A164" s="40"/>
      <c r="B164" s="42" t="s">
        <v>91</v>
      </c>
      <c r="C164" s="38">
        <v>0</v>
      </c>
      <c r="D164" s="38">
        <v>0</v>
      </c>
      <c r="E164" s="38"/>
      <c r="F164" s="39"/>
    </row>
    <row r="165" spans="1:6" ht="45" x14ac:dyDescent="0.25">
      <c r="A165" s="40"/>
      <c r="B165" s="42" t="s">
        <v>92</v>
      </c>
      <c r="C165" s="38">
        <v>0</v>
      </c>
      <c r="D165" s="38">
        <v>0</v>
      </c>
      <c r="E165" s="38"/>
      <c r="F165" s="39"/>
    </row>
    <row r="166" spans="1:6" x14ac:dyDescent="0.25">
      <c r="A166" s="40"/>
      <c r="B166" s="42" t="s">
        <v>79</v>
      </c>
      <c r="C166" s="38">
        <v>26976</v>
      </c>
      <c r="D166" s="38">
        <v>45000</v>
      </c>
      <c r="E166" s="38">
        <v>45000</v>
      </c>
      <c r="F166" s="39">
        <f t="shared" ref="F166" si="11">E166/D166*100</f>
        <v>100</v>
      </c>
    </row>
    <row r="167" spans="1:6" ht="30" x14ac:dyDescent="0.25">
      <c r="A167" s="40"/>
      <c r="B167" s="41" t="s">
        <v>93</v>
      </c>
      <c r="C167" s="38">
        <f>C168+C169+C170+C171+C172+C173+C174+C175</f>
        <v>13630182.880000001</v>
      </c>
      <c r="D167" s="38">
        <f t="shared" ref="D167:E167" si="12">D168+D169+D170+D171+D172+D173+D174+D175</f>
        <v>13723383.17</v>
      </c>
      <c r="E167" s="38">
        <f t="shared" si="12"/>
        <v>13723383.17</v>
      </c>
      <c r="F167" s="39">
        <f t="shared" ref="F167:F177" si="13">E167/D167*100</f>
        <v>100</v>
      </c>
    </row>
    <row r="168" spans="1:6" ht="30" x14ac:dyDescent="0.25">
      <c r="A168" s="40"/>
      <c r="B168" s="42" t="s">
        <v>94</v>
      </c>
      <c r="C168" s="38">
        <v>682393.12</v>
      </c>
      <c r="D168" s="38">
        <v>600000</v>
      </c>
      <c r="E168" s="38">
        <v>600000</v>
      </c>
      <c r="F168" s="39">
        <f t="shared" si="13"/>
        <v>100</v>
      </c>
    </row>
    <row r="169" spans="1:6" x14ac:dyDescent="0.25">
      <c r="A169" s="40"/>
      <c r="B169" s="42" t="s">
        <v>95</v>
      </c>
      <c r="C169" s="38">
        <v>9365176.2300000004</v>
      </c>
      <c r="D169" s="38">
        <v>11496686.35</v>
      </c>
      <c r="E169" s="38">
        <v>11496686.35</v>
      </c>
      <c r="F169" s="39">
        <f t="shared" si="13"/>
        <v>100</v>
      </c>
    </row>
    <row r="170" spans="1:6" x14ac:dyDescent="0.25">
      <c r="A170" s="40"/>
      <c r="B170" s="42" t="s">
        <v>96</v>
      </c>
      <c r="C170" s="38">
        <v>719080.56</v>
      </c>
      <c r="D170" s="38">
        <v>798069.52</v>
      </c>
      <c r="E170" s="38">
        <v>798069.52</v>
      </c>
      <c r="F170" s="39">
        <f t="shared" si="13"/>
        <v>100</v>
      </c>
    </row>
    <row r="171" spans="1:6" ht="45" x14ac:dyDescent="0.25">
      <c r="A171" s="40"/>
      <c r="B171" s="42" t="s">
        <v>97</v>
      </c>
      <c r="C171" s="38">
        <v>53496</v>
      </c>
      <c r="D171" s="38">
        <v>50000</v>
      </c>
      <c r="E171" s="38">
        <v>50000</v>
      </c>
      <c r="F171" s="39">
        <f t="shared" si="13"/>
        <v>100</v>
      </c>
    </row>
    <row r="172" spans="1:6" x14ac:dyDescent="0.25">
      <c r="A172" s="40"/>
      <c r="B172" s="42" t="s">
        <v>98</v>
      </c>
      <c r="C172" s="38">
        <v>1460475</v>
      </c>
      <c r="D172" s="38">
        <v>248900</v>
      </c>
      <c r="E172" s="38">
        <v>248900</v>
      </c>
      <c r="F172" s="39">
        <f t="shared" si="13"/>
        <v>100</v>
      </c>
    </row>
    <row r="173" spans="1:6" x14ac:dyDescent="0.25">
      <c r="A173" s="40"/>
      <c r="B173" s="42" t="s">
        <v>81</v>
      </c>
      <c r="C173" s="38">
        <v>1349561.97</v>
      </c>
      <c r="D173" s="38">
        <v>529727.30000000005</v>
      </c>
      <c r="E173" s="38">
        <v>529727.30000000005</v>
      </c>
      <c r="F173" s="39">
        <f t="shared" si="13"/>
        <v>100</v>
      </c>
    </row>
    <row r="174" spans="1:6" ht="45" x14ac:dyDescent="0.25">
      <c r="A174" s="40"/>
      <c r="B174" s="42" t="s">
        <v>99</v>
      </c>
      <c r="C174" s="38">
        <v>0</v>
      </c>
      <c r="D174" s="38">
        <v>0</v>
      </c>
      <c r="E174" s="38">
        <v>0</v>
      </c>
      <c r="F174" s="39"/>
    </row>
    <row r="175" spans="1:6" ht="30" x14ac:dyDescent="0.25">
      <c r="A175" s="40"/>
      <c r="B175" s="42" t="s">
        <v>100</v>
      </c>
      <c r="C175" s="38">
        <v>0</v>
      </c>
      <c r="D175" s="38">
        <v>0</v>
      </c>
      <c r="E175" s="38">
        <v>0</v>
      </c>
      <c r="F175" s="39"/>
    </row>
    <row r="176" spans="1:6" x14ac:dyDescent="0.25">
      <c r="A176" s="40">
        <v>247</v>
      </c>
      <c r="B176" s="42" t="s">
        <v>230</v>
      </c>
      <c r="C176" s="38">
        <f>C177</f>
        <v>23269060.93</v>
      </c>
      <c r="D176" s="38">
        <f t="shared" ref="D176:E176" si="14">D177</f>
        <v>19761611.969999999</v>
      </c>
      <c r="E176" s="38">
        <f t="shared" si="14"/>
        <v>19761611.969999999</v>
      </c>
      <c r="F176" s="39">
        <f t="shared" si="13"/>
        <v>100</v>
      </c>
    </row>
    <row r="177" spans="1:6" x14ac:dyDescent="0.25">
      <c r="A177" s="40"/>
      <c r="B177" s="42" t="s">
        <v>86</v>
      </c>
      <c r="C177" s="38">
        <v>23269060.93</v>
      </c>
      <c r="D177" s="38">
        <v>19761611.969999999</v>
      </c>
      <c r="E177" s="38">
        <v>19761611.969999999</v>
      </c>
      <c r="F177" s="39">
        <f t="shared" si="13"/>
        <v>100</v>
      </c>
    </row>
    <row r="178" spans="1:6" x14ac:dyDescent="0.25">
      <c r="A178" s="40">
        <v>610</v>
      </c>
      <c r="B178" s="44" t="s">
        <v>105</v>
      </c>
      <c r="C178" s="38">
        <v>0</v>
      </c>
      <c r="D178" s="38">
        <v>0</v>
      </c>
      <c r="E178" s="38">
        <v>0</v>
      </c>
      <c r="F178" s="39"/>
    </row>
    <row r="179" spans="1:6" ht="30" x14ac:dyDescent="0.25">
      <c r="A179" s="40"/>
      <c r="B179" s="45" t="s">
        <v>106</v>
      </c>
      <c r="C179" s="33">
        <v>0</v>
      </c>
      <c r="D179" s="33">
        <v>0</v>
      </c>
      <c r="E179" s="33">
        <v>0</v>
      </c>
      <c r="F179" s="39"/>
    </row>
    <row r="180" spans="1:6" x14ac:dyDescent="0.25">
      <c r="A180" s="7"/>
      <c r="B180" s="12"/>
      <c r="C180" s="12"/>
      <c r="D180" s="12"/>
      <c r="E180" s="12"/>
      <c r="F180" s="12"/>
    </row>
    <row r="181" spans="1:6" ht="36" customHeight="1" x14ac:dyDescent="0.25">
      <c r="A181" s="96" t="s">
        <v>116</v>
      </c>
      <c r="B181" s="96"/>
      <c r="C181" s="96"/>
      <c r="D181" s="96"/>
      <c r="E181" s="96"/>
      <c r="F181" s="96"/>
    </row>
    <row r="182" spans="1:6" ht="45" x14ac:dyDescent="0.25">
      <c r="A182" s="11" t="s">
        <v>111</v>
      </c>
      <c r="B182" s="13" t="s">
        <v>27</v>
      </c>
      <c r="C182" s="8" t="s">
        <v>228</v>
      </c>
      <c r="D182" s="8" t="s">
        <v>229</v>
      </c>
      <c r="E182" s="8" t="s">
        <v>109</v>
      </c>
      <c r="F182" s="8" t="s">
        <v>110</v>
      </c>
    </row>
    <row r="183" spans="1:6" ht="30" x14ac:dyDescent="0.25">
      <c r="A183" s="11"/>
      <c r="B183" s="14" t="s">
        <v>28</v>
      </c>
      <c r="C183" s="11" t="s">
        <v>219</v>
      </c>
      <c r="D183" s="11" t="s">
        <v>219</v>
      </c>
      <c r="E183" s="11" t="s">
        <v>219</v>
      </c>
      <c r="F183" s="11" t="s">
        <v>219</v>
      </c>
    </row>
    <row r="184" spans="1:6" ht="30" x14ac:dyDescent="0.25">
      <c r="A184" s="11"/>
      <c r="B184" s="14" t="s">
        <v>29</v>
      </c>
      <c r="C184" s="11" t="s">
        <v>219</v>
      </c>
      <c r="D184" s="11" t="s">
        <v>219</v>
      </c>
      <c r="E184" s="11" t="s">
        <v>219</v>
      </c>
      <c r="F184" s="11" t="s">
        <v>219</v>
      </c>
    </row>
    <row r="185" spans="1:6" x14ac:dyDescent="0.25">
      <c r="A185" s="97" t="s">
        <v>30</v>
      </c>
      <c r="B185" s="98"/>
      <c r="C185" s="11" t="s">
        <v>219</v>
      </c>
      <c r="D185" s="11" t="s">
        <v>219</v>
      </c>
      <c r="E185" s="11" t="s">
        <v>219</v>
      </c>
      <c r="F185" s="11" t="s">
        <v>219</v>
      </c>
    </row>
    <row r="186" spans="1:6" ht="30" hidden="1" x14ac:dyDescent="0.25">
      <c r="A186" s="11">
        <v>120</v>
      </c>
      <c r="B186" s="15" t="s">
        <v>31</v>
      </c>
      <c r="C186" s="11"/>
      <c r="D186" s="11"/>
      <c r="E186" s="11"/>
      <c r="F186" s="11"/>
    </row>
    <row r="187" spans="1:6" ht="30" x14ac:dyDescent="0.25">
      <c r="A187" s="11">
        <v>130</v>
      </c>
      <c r="B187" s="15" t="s">
        <v>32</v>
      </c>
      <c r="C187" s="11" t="s">
        <v>219</v>
      </c>
      <c r="D187" s="11" t="s">
        <v>219</v>
      </c>
      <c r="E187" s="11" t="s">
        <v>219</v>
      </c>
      <c r="F187" s="11" t="s">
        <v>219</v>
      </c>
    </row>
    <row r="188" spans="1:6" ht="30" hidden="1" x14ac:dyDescent="0.25">
      <c r="A188" s="11">
        <v>140</v>
      </c>
      <c r="B188" s="15" t="s">
        <v>33</v>
      </c>
      <c r="C188" s="11"/>
      <c r="D188" s="11"/>
      <c r="E188" s="11"/>
      <c r="F188" s="11"/>
    </row>
    <row r="189" spans="1:6" ht="30" hidden="1" x14ac:dyDescent="0.25">
      <c r="A189" s="11">
        <v>150</v>
      </c>
      <c r="B189" s="15" t="s">
        <v>34</v>
      </c>
      <c r="C189" s="11"/>
      <c r="D189" s="11"/>
      <c r="E189" s="11"/>
      <c r="F189" s="11"/>
    </row>
    <row r="190" spans="1:6" hidden="1" x14ac:dyDescent="0.25">
      <c r="A190" s="11">
        <v>180</v>
      </c>
      <c r="B190" s="15" t="s">
        <v>35</v>
      </c>
      <c r="C190" s="11"/>
      <c r="D190" s="11"/>
      <c r="E190" s="11"/>
      <c r="F190" s="11"/>
    </row>
    <row r="191" spans="1:6" hidden="1" x14ac:dyDescent="0.25">
      <c r="A191" s="11">
        <v>400</v>
      </c>
      <c r="B191" s="15" t="s">
        <v>36</v>
      </c>
      <c r="C191" s="11"/>
      <c r="D191" s="11"/>
      <c r="E191" s="11"/>
      <c r="F191" s="11"/>
    </row>
    <row r="192" spans="1:6" hidden="1" x14ac:dyDescent="0.25">
      <c r="A192" s="11"/>
      <c r="B192" s="15" t="s">
        <v>37</v>
      </c>
      <c r="C192" s="11"/>
      <c r="D192" s="11"/>
      <c r="E192" s="11"/>
      <c r="F192" s="11"/>
    </row>
    <row r="193" spans="1:6" ht="44.25" customHeight="1" x14ac:dyDescent="0.25">
      <c r="A193" s="11">
        <v>510</v>
      </c>
      <c r="B193" s="15" t="s">
        <v>195</v>
      </c>
      <c r="C193" s="11" t="s">
        <v>219</v>
      </c>
      <c r="D193" s="11" t="s">
        <v>219</v>
      </c>
      <c r="E193" s="11" t="s">
        <v>219</v>
      </c>
      <c r="F193" s="11" t="s">
        <v>219</v>
      </c>
    </row>
    <row r="194" spans="1:6" x14ac:dyDescent="0.25">
      <c r="A194" s="101" t="s">
        <v>39</v>
      </c>
      <c r="B194" s="102"/>
      <c r="C194" s="11" t="s">
        <v>219</v>
      </c>
      <c r="D194" s="11" t="s">
        <v>219</v>
      </c>
      <c r="E194" s="11"/>
      <c r="F194" s="11" t="s">
        <v>219</v>
      </c>
    </row>
    <row r="195" spans="1:6" ht="26.25" customHeight="1" x14ac:dyDescent="0.25">
      <c r="A195" s="11"/>
      <c r="B195" s="16" t="s">
        <v>40</v>
      </c>
      <c r="C195" s="11" t="s">
        <v>219</v>
      </c>
      <c r="D195" s="11" t="s">
        <v>219</v>
      </c>
      <c r="E195" s="11" t="s">
        <v>219</v>
      </c>
      <c r="F195" s="11" t="s">
        <v>219</v>
      </c>
    </row>
    <row r="196" spans="1:6" ht="24" customHeight="1" x14ac:dyDescent="0.25">
      <c r="A196" s="11">
        <v>111</v>
      </c>
      <c r="B196" s="15" t="s">
        <v>41</v>
      </c>
      <c r="C196" s="11" t="s">
        <v>219</v>
      </c>
      <c r="D196" s="11" t="s">
        <v>219</v>
      </c>
      <c r="E196" s="11" t="s">
        <v>219</v>
      </c>
      <c r="F196" s="11" t="s">
        <v>219</v>
      </c>
    </row>
    <row r="197" spans="1:6" ht="45" hidden="1" x14ac:dyDescent="0.25">
      <c r="A197" s="11"/>
      <c r="B197" s="15" t="s">
        <v>42</v>
      </c>
      <c r="C197" s="11"/>
      <c r="D197" s="11"/>
      <c r="E197" s="11"/>
      <c r="F197" s="11"/>
    </row>
    <row r="198" spans="1:6" ht="45" hidden="1" x14ac:dyDescent="0.25">
      <c r="A198" s="11"/>
      <c r="B198" s="15" t="s">
        <v>43</v>
      </c>
      <c r="C198" s="11"/>
      <c r="D198" s="11"/>
      <c r="E198" s="11"/>
      <c r="F198" s="11"/>
    </row>
    <row r="199" spans="1:6" ht="45" hidden="1" x14ac:dyDescent="0.25">
      <c r="A199" s="11"/>
      <c r="B199" s="15" t="s">
        <v>44</v>
      </c>
      <c r="C199" s="11"/>
      <c r="D199" s="11"/>
      <c r="E199" s="11"/>
      <c r="F199" s="11"/>
    </row>
    <row r="200" spans="1:6" ht="30" hidden="1" x14ac:dyDescent="0.25">
      <c r="A200" s="11"/>
      <c r="B200" s="15" t="s">
        <v>45</v>
      </c>
      <c r="C200" s="11"/>
      <c r="D200" s="11"/>
      <c r="E200" s="11"/>
      <c r="F200" s="11"/>
    </row>
    <row r="201" spans="1:6" ht="24.75" customHeight="1" x14ac:dyDescent="0.25">
      <c r="A201" s="11">
        <v>112</v>
      </c>
      <c r="B201" s="15" t="s">
        <v>46</v>
      </c>
      <c r="C201" s="11" t="s">
        <v>219</v>
      </c>
      <c r="D201" s="11" t="s">
        <v>219</v>
      </c>
      <c r="E201" s="11" t="s">
        <v>219</v>
      </c>
      <c r="F201" s="11" t="s">
        <v>219</v>
      </c>
    </row>
    <row r="202" spans="1:6" ht="75" hidden="1" x14ac:dyDescent="0.25">
      <c r="A202" s="11"/>
      <c r="B202" s="15" t="s">
        <v>107</v>
      </c>
      <c r="C202" s="11"/>
      <c r="D202" s="11"/>
      <c r="E202" s="11"/>
      <c r="F202" s="11"/>
    </row>
    <row r="203" spans="1:6" ht="30" hidden="1" x14ac:dyDescent="0.25">
      <c r="A203" s="11"/>
      <c r="B203" s="15" t="s">
        <v>47</v>
      </c>
      <c r="C203" s="11"/>
      <c r="D203" s="11"/>
      <c r="E203" s="11"/>
      <c r="F203" s="11"/>
    </row>
    <row r="204" spans="1:6" hidden="1" x14ac:dyDescent="0.25">
      <c r="A204" s="11"/>
      <c r="B204" s="15" t="s">
        <v>48</v>
      </c>
      <c r="C204" s="11"/>
      <c r="D204" s="11"/>
      <c r="E204" s="11"/>
      <c r="F204" s="11"/>
    </row>
    <row r="205" spans="1:6" hidden="1" x14ac:dyDescent="0.25">
      <c r="A205" s="11"/>
      <c r="B205" s="15" t="s">
        <v>49</v>
      </c>
      <c r="C205" s="11"/>
      <c r="D205" s="11"/>
      <c r="E205" s="11"/>
      <c r="F205" s="11"/>
    </row>
    <row r="206" spans="1:6" ht="105" hidden="1" x14ac:dyDescent="0.25">
      <c r="A206" s="11"/>
      <c r="B206" s="15" t="s">
        <v>50</v>
      </c>
      <c r="C206" s="11"/>
      <c r="D206" s="11"/>
      <c r="E206" s="11"/>
      <c r="F206" s="11"/>
    </row>
    <row r="207" spans="1:6" ht="30" hidden="1" x14ac:dyDescent="0.25">
      <c r="A207" s="11"/>
      <c r="B207" s="15" t="s">
        <v>51</v>
      </c>
      <c r="C207" s="11"/>
      <c r="D207" s="11"/>
      <c r="E207" s="11"/>
      <c r="F207" s="11"/>
    </row>
    <row r="208" spans="1:6" ht="57" customHeight="1" x14ac:dyDescent="0.25">
      <c r="A208" s="11">
        <v>119</v>
      </c>
      <c r="B208" s="15" t="s">
        <v>52</v>
      </c>
      <c r="C208" s="11" t="s">
        <v>219</v>
      </c>
      <c r="D208" s="11" t="s">
        <v>219</v>
      </c>
      <c r="E208" s="11" t="s">
        <v>219</v>
      </c>
      <c r="F208" s="11" t="s">
        <v>219</v>
      </c>
    </row>
    <row r="209" spans="1:6" ht="30" hidden="1" x14ac:dyDescent="0.25">
      <c r="A209" s="11"/>
      <c r="B209" s="15" t="s">
        <v>53</v>
      </c>
      <c r="C209" s="11"/>
      <c r="D209" s="11"/>
      <c r="E209" s="11"/>
      <c r="F209" s="11"/>
    </row>
    <row r="210" spans="1:6" hidden="1" x14ac:dyDescent="0.25">
      <c r="A210" s="11"/>
      <c r="B210" s="15" t="s">
        <v>54</v>
      </c>
      <c r="C210" s="11"/>
      <c r="D210" s="11"/>
      <c r="E210" s="11"/>
      <c r="F210" s="11"/>
    </row>
    <row r="211" spans="1:6" hidden="1" x14ac:dyDescent="0.25">
      <c r="A211" s="11"/>
      <c r="B211" s="15" t="s">
        <v>55</v>
      </c>
      <c r="C211" s="11"/>
      <c r="D211" s="11"/>
      <c r="E211" s="11"/>
      <c r="F211" s="11"/>
    </row>
    <row r="212" spans="1:6" ht="30" hidden="1" x14ac:dyDescent="0.25">
      <c r="A212" s="11"/>
      <c r="B212" s="15" t="s">
        <v>45</v>
      </c>
      <c r="C212" s="11"/>
      <c r="D212" s="11"/>
      <c r="E212" s="11"/>
      <c r="F212" s="11"/>
    </row>
    <row r="213" spans="1:6" ht="30" hidden="1" x14ac:dyDescent="0.25">
      <c r="A213" s="11"/>
      <c r="B213" s="15" t="s">
        <v>51</v>
      </c>
      <c r="C213" s="11"/>
      <c r="D213" s="11"/>
      <c r="E213" s="11"/>
      <c r="F213" s="11"/>
    </row>
    <row r="214" spans="1:6" hidden="1" x14ac:dyDescent="0.25">
      <c r="A214" s="11"/>
      <c r="B214" s="15" t="s">
        <v>56</v>
      </c>
      <c r="C214" s="11"/>
      <c r="D214" s="11"/>
      <c r="E214" s="11"/>
      <c r="F214" s="11"/>
    </row>
    <row r="215" spans="1:6" ht="25.5" customHeight="1" x14ac:dyDescent="0.25">
      <c r="A215" s="11">
        <v>300</v>
      </c>
      <c r="B215" s="16" t="s">
        <v>57</v>
      </c>
      <c r="C215" s="11" t="s">
        <v>219</v>
      </c>
      <c r="D215" s="11" t="s">
        <v>219</v>
      </c>
      <c r="E215" s="11" t="s">
        <v>219</v>
      </c>
      <c r="F215" s="11" t="s">
        <v>219</v>
      </c>
    </row>
    <row r="216" spans="1:6" ht="60" hidden="1" x14ac:dyDescent="0.25">
      <c r="A216" s="11"/>
      <c r="B216" s="15" t="s">
        <v>58</v>
      </c>
      <c r="C216" s="11"/>
      <c r="D216" s="11"/>
      <c r="E216" s="11"/>
      <c r="F216" s="11"/>
    </row>
    <row r="217" spans="1:6" ht="60" hidden="1" x14ac:dyDescent="0.25">
      <c r="A217" s="11"/>
      <c r="B217" s="15" t="s">
        <v>59</v>
      </c>
      <c r="C217" s="11"/>
      <c r="D217" s="11"/>
      <c r="E217" s="11"/>
      <c r="F217" s="11"/>
    </row>
    <row r="218" spans="1:6" hidden="1" x14ac:dyDescent="0.25">
      <c r="A218" s="11"/>
      <c r="B218" s="15" t="s">
        <v>60</v>
      </c>
      <c r="C218" s="11"/>
      <c r="D218" s="11"/>
      <c r="E218" s="11"/>
      <c r="F218" s="11"/>
    </row>
    <row r="219" spans="1:6" ht="25.5" customHeight="1" x14ac:dyDescent="0.25">
      <c r="A219" s="11">
        <v>850</v>
      </c>
      <c r="B219" s="16" t="s">
        <v>61</v>
      </c>
      <c r="C219" s="11" t="s">
        <v>219</v>
      </c>
      <c r="D219" s="11" t="s">
        <v>219</v>
      </c>
      <c r="E219" s="11" t="s">
        <v>219</v>
      </c>
      <c r="F219" s="11" t="s">
        <v>219</v>
      </c>
    </row>
    <row r="220" spans="1:6" ht="32.25" customHeight="1" x14ac:dyDescent="0.25">
      <c r="A220" s="11">
        <v>851</v>
      </c>
      <c r="B220" s="15" t="s">
        <v>62</v>
      </c>
      <c r="C220" s="11" t="s">
        <v>219</v>
      </c>
      <c r="D220" s="11" t="s">
        <v>219</v>
      </c>
      <c r="E220" s="11" t="s">
        <v>219</v>
      </c>
      <c r="F220" s="11" t="s">
        <v>219</v>
      </c>
    </row>
    <row r="221" spans="1:6" hidden="1" x14ac:dyDescent="0.25">
      <c r="A221" s="11"/>
      <c r="B221" s="15" t="s">
        <v>63</v>
      </c>
      <c r="C221" s="11"/>
      <c r="D221" s="11"/>
      <c r="E221" s="11"/>
      <c r="F221" s="11"/>
    </row>
    <row r="222" spans="1:6" hidden="1" x14ac:dyDescent="0.25">
      <c r="A222" s="11"/>
      <c r="B222" s="15" t="s">
        <v>64</v>
      </c>
      <c r="C222" s="11"/>
      <c r="D222" s="11"/>
      <c r="E222" s="11"/>
      <c r="F222" s="11"/>
    </row>
    <row r="223" spans="1:6" ht="60" x14ac:dyDescent="0.25">
      <c r="A223" s="11">
        <v>852</v>
      </c>
      <c r="B223" s="15" t="s">
        <v>65</v>
      </c>
      <c r="C223" s="11" t="s">
        <v>219</v>
      </c>
      <c r="D223" s="11" t="s">
        <v>219</v>
      </c>
      <c r="E223" s="11" t="s">
        <v>219</v>
      </c>
      <c r="F223" s="11" t="s">
        <v>219</v>
      </c>
    </row>
    <row r="224" spans="1:6" hidden="1" x14ac:dyDescent="0.25">
      <c r="A224" s="11"/>
      <c r="B224" s="15" t="s">
        <v>66</v>
      </c>
      <c r="C224" s="11"/>
      <c r="D224" s="11"/>
      <c r="E224" s="11"/>
      <c r="F224" s="11"/>
    </row>
    <row r="225" spans="1:6" hidden="1" x14ac:dyDescent="0.25">
      <c r="A225" s="11"/>
      <c r="B225" s="15" t="s">
        <v>67</v>
      </c>
      <c r="C225" s="11"/>
      <c r="D225" s="11"/>
      <c r="E225" s="11"/>
      <c r="F225" s="11"/>
    </row>
    <row r="226" spans="1:6" hidden="1" x14ac:dyDescent="0.25">
      <c r="A226" s="11"/>
      <c r="B226" s="15" t="s">
        <v>68</v>
      </c>
      <c r="C226" s="11"/>
      <c r="D226" s="11"/>
      <c r="E226" s="11"/>
      <c r="F226" s="11"/>
    </row>
    <row r="227" spans="1:6" ht="30" x14ac:dyDescent="0.25">
      <c r="A227" s="11">
        <v>853</v>
      </c>
      <c r="B227" s="15" t="s">
        <v>69</v>
      </c>
      <c r="C227" s="11" t="s">
        <v>219</v>
      </c>
      <c r="D227" s="11" t="s">
        <v>219</v>
      </c>
      <c r="E227" s="11" t="s">
        <v>219</v>
      </c>
      <c r="F227" s="11" t="s">
        <v>219</v>
      </c>
    </row>
    <row r="228" spans="1:6" ht="30" hidden="1" x14ac:dyDescent="0.25">
      <c r="A228" s="11"/>
      <c r="B228" s="15" t="s">
        <v>115</v>
      </c>
      <c r="C228" s="11"/>
      <c r="D228" s="11"/>
      <c r="E228" s="11"/>
      <c r="F228" s="11"/>
    </row>
    <row r="229" spans="1:6" ht="60" hidden="1" x14ac:dyDescent="0.25">
      <c r="A229" s="11"/>
      <c r="B229" s="15" t="s">
        <v>71</v>
      </c>
      <c r="C229" s="11"/>
      <c r="D229" s="11"/>
      <c r="E229" s="11"/>
      <c r="F229" s="11"/>
    </row>
    <row r="230" spans="1:6" ht="60" hidden="1" x14ac:dyDescent="0.25">
      <c r="A230" s="11"/>
      <c r="B230" s="15" t="s">
        <v>72</v>
      </c>
      <c r="C230" s="11"/>
      <c r="D230" s="11"/>
      <c r="E230" s="11"/>
      <c r="F230" s="11"/>
    </row>
    <row r="231" spans="1:6" hidden="1" x14ac:dyDescent="0.25">
      <c r="A231" s="11"/>
      <c r="B231" s="15" t="s">
        <v>73</v>
      </c>
      <c r="C231" s="11" t="s">
        <v>219</v>
      </c>
      <c r="D231" s="11" t="s">
        <v>219</v>
      </c>
      <c r="E231" s="11" t="s">
        <v>219</v>
      </c>
      <c r="F231" s="11" t="s">
        <v>219</v>
      </c>
    </row>
    <row r="232" spans="1:6" ht="30" hidden="1" x14ac:dyDescent="0.25">
      <c r="A232" s="11"/>
      <c r="B232" s="15" t="s">
        <v>74</v>
      </c>
      <c r="C232" s="11" t="s">
        <v>219</v>
      </c>
      <c r="D232" s="11" t="s">
        <v>219</v>
      </c>
      <c r="E232" s="11" t="s">
        <v>219</v>
      </c>
      <c r="F232" s="11" t="s">
        <v>219</v>
      </c>
    </row>
    <row r="233" spans="1:6" ht="25.5" customHeight="1" x14ac:dyDescent="0.25">
      <c r="A233" s="11">
        <v>830</v>
      </c>
      <c r="B233" s="16" t="s">
        <v>75</v>
      </c>
      <c r="C233" s="11" t="s">
        <v>219</v>
      </c>
      <c r="D233" s="11" t="s">
        <v>219</v>
      </c>
      <c r="E233" s="11" t="s">
        <v>219</v>
      </c>
      <c r="F233" s="11" t="s">
        <v>219</v>
      </c>
    </row>
    <row r="234" spans="1:6" ht="60" hidden="1" x14ac:dyDescent="0.25">
      <c r="A234" s="11"/>
      <c r="B234" s="15" t="s">
        <v>76</v>
      </c>
      <c r="C234" s="11"/>
      <c r="D234" s="11"/>
      <c r="E234" s="11"/>
      <c r="F234" s="11"/>
    </row>
    <row r="235" spans="1:6" ht="24.75" customHeight="1" x14ac:dyDescent="0.25">
      <c r="A235" s="11">
        <v>240</v>
      </c>
      <c r="B235" s="16" t="s">
        <v>77</v>
      </c>
      <c r="C235" s="11" t="s">
        <v>219</v>
      </c>
      <c r="D235" s="11" t="s">
        <v>219</v>
      </c>
      <c r="E235" s="11" t="s">
        <v>219</v>
      </c>
      <c r="F235" s="11" t="s">
        <v>219</v>
      </c>
    </row>
    <row r="236" spans="1:6" ht="51.75" customHeight="1" x14ac:dyDescent="0.25">
      <c r="A236" s="11">
        <v>243</v>
      </c>
      <c r="B236" s="17" t="s">
        <v>78</v>
      </c>
      <c r="C236" s="11" t="s">
        <v>219</v>
      </c>
      <c r="D236" s="11" t="s">
        <v>219</v>
      </c>
      <c r="E236" s="11" t="s">
        <v>219</v>
      </c>
      <c r="F236" s="11" t="s">
        <v>219</v>
      </c>
    </row>
    <row r="237" spans="1:6" x14ac:dyDescent="0.25">
      <c r="A237" s="11"/>
      <c r="B237" s="15" t="s">
        <v>54</v>
      </c>
      <c r="C237" s="11" t="s">
        <v>219</v>
      </c>
      <c r="D237" s="11" t="s">
        <v>219</v>
      </c>
      <c r="E237" s="11" t="s">
        <v>219</v>
      </c>
      <c r="F237" s="11" t="s">
        <v>219</v>
      </c>
    </row>
    <row r="238" spans="1:6" x14ac:dyDescent="0.25">
      <c r="A238" s="11"/>
      <c r="B238" s="15" t="s">
        <v>55</v>
      </c>
      <c r="C238" s="11" t="s">
        <v>219</v>
      </c>
      <c r="D238" s="11" t="s">
        <v>219</v>
      </c>
      <c r="E238" s="11" t="s">
        <v>219</v>
      </c>
      <c r="F238" s="11" t="s">
        <v>219</v>
      </c>
    </row>
    <row r="239" spans="1:6" x14ac:dyDescent="0.25">
      <c r="A239" s="11"/>
      <c r="B239" s="15" t="s">
        <v>79</v>
      </c>
      <c r="C239" s="11" t="s">
        <v>219</v>
      </c>
      <c r="D239" s="11" t="s">
        <v>219</v>
      </c>
      <c r="E239" s="11" t="s">
        <v>219</v>
      </c>
      <c r="F239" s="11" t="s">
        <v>219</v>
      </c>
    </row>
    <row r="240" spans="1:6" ht="22.5" customHeight="1" x14ac:dyDescent="0.25">
      <c r="A240" s="11"/>
      <c r="B240" s="15" t="s">
        <v>80</v>
      </c>
      <c r="C240" s="11" t="s">
        <v>219</v>
      </c>
      <c r="D240" s="11" t="s">
        <v>219</v>
      </c>
      <c r="E240" s="11" t="s">
        <v>219</v>
      </c>
      <c r="F240" s="11" t="s">
        <v>219</v>
      </c>
    </row>
    <row r="241" spans="1:6" x14ac:dyDescent="0.25">
      <c r="A241" s="11"/>
      <c r="B241" s="15" t="s">
        <v>81</v>
      </c>
      <c r="C241" s="11" t="s">
        <v>219</v>
      </c>
      <c r="D241" s="11" t="s">
        <v>219</v>
      </c>
      <c r="E241" s="11" t="s">
        <v>219</v>
      </c>
      <c r="F241" s="11" t="s">
        <v>219</v>
      </c>
    </row>
    <row r="242" spans="1:6" ht="26.25" customHeight="1" x14ac:dyDescent="0.25">
      <c r="A242" s="11">
        <v>244</v>
      </c>
      <c r="B242" s="17" t="s">
        <v>82</v>
      </c>
      <c r="C242" s="11" t="s">
        <v>219</v>
      </c>
      <c r="D242" s="11" t="s">
        <v>219</v>
      </c>
      <c r="E242" s="11" t="s">
        <v>219</v>
      </c>
      <c r="F242" s="11" t="s">
        <v>219</v>
      </c>
    </row>
    <row r="243" spans="1:6" ht="30" x14ac:dyDescent="0.25">
      <c r="A243" s="11"/>
      <c r="B243" s="15" t="s">
        <v>83</v>
      </c>
      <c r="C243" s="11" t="s">
        <v>219</v>
      </c>
      <c r="D243" s="11" t="s">
        <v>219</v>
      </c>
      <c r="E243" s="11" t="s">
        <v>219</v>
      </c>
      <c r="F243" s="11" t="s">
        <v>219</v>
      </c>
    </row>
    <row r="244" spans="1:6" x14ac:dyDescent="0.25">
      <c r="A244" s="11"/>
      <c r="B244" s="15" t="s">
        <v>84</v>
      </c>
      <c r="C244" s="11" t="s">
        <v>219</v>
      </c>
      <c r="D244" s="11" t="s">
        <v>219</v>
      </c>
      <c r="E244" s="11" t="s">
        <v>219</v>
      </c>
      <c r="F244" s="11" t="s">
        <v>219</v>
      </c>
    </row>
    <row r="245" spans="1:6" x14ac:dyDescent="0.25">
      <c r="A245" s="11"/>
      <c r="B245" s="15" t="s">
        <v>85</v>
      </c>
      <c r="C245" s="11" t="s">
        <v>219</v>
      </c>
      <c r="D245" s="11" t="s">
        <v>219</v>
      </c>
      <c r="E245" s="11" t="s">
        <v>219</v>
      </c>
      <c r="F245" s="11" t="s">
        <v>219</v>
      </c>
    </row>
    <row r="246" spans="1:6" x14ac:dyDescent="0.25">
      <c r="A246" s="11"/>
      <c r="B246" s="15" t="s">
        <v>86</v>
      </c>
      <c r="C246" s="11" t="s">
        <v>219</v>
      </c>
      <c r="D246" s="11" t="s">
        <v>219</v>
      </c>
      <c r="E246" s="11" t="s">
        <v>219</v>
      </c>
      <c r="F246" s="11" t="s">
        <v>219</v>
      </c>
    </row>
    <row r="247" spans="1:6" ht="15.75" customHeight="1" x14ac:dyDescent="0.25">
      <c r="A247" s="11"/>
      <c r="B247" s="15" t="s">
        <v>87</v>
      </c>
      <c r="C247" s="11" t="s">
        <v>219</v>
      </c>
      <c r="D247" s="11" t="s">
        <v>219</v>
      </c>
      <c r="E247" s="11" t="s">
        <v>219</v>
      </c>
      <c r="F247" s="11" t="s">
        <v>219</v>
      </c>
    </row>
    <row r="248" spans="1:6" x14ac:dyDescent="0.25">
      <c r="A248" s="11"/>
      <c r="B248" s="15" t="s">
        <v>88</v>
      </c>
      <c r="C248" s="11" t="s">
        <v>219</v>
      </c>
      <c r="D248" s="11" t="s">
        <v>219</v>
      </c>
      <c r="E248" s="11" t="s">
        <v>219</v>
      </c>
      <c r="F248" s="11" t="s">
        <v>219</v>
      </c>
    </row>
    <row r="249" spans="1:6" x14ac:dyDescent="0.25">
      <c r="A249" s="11"/>
      <c r="B249" s="15" t="s">
        <v>89</v>
      </c>
      <c r="C249" s="11" t="s">
        <v>219</v>
      </c>
      <c r="D249" s="11" t="s">
        <v>219</v>
      </c>
      <c r="E249" s="11" t="s">
        <v>219</v>
      </c>
      <c r="F249" s="11" t="s">
        <v>219</v>
      </c>
    </row>
    <row r="250" spans="1:6" x14ac:dyDescent="0.25">
      <c r="A250" s="11"/>
      <c r="B250" s="15" t="s">
        <v>90</v>
      </c>
      <c r="C250" s="11" t="s">
        <v>219</v>
      </c>
      <c r="D250" s="11" t="s">
        <v>219</v>
      </c>
      <c r="E250" s="11" t="s">
        <v>219</v>
      </c>
      <c r="F250" s="11" t="s">
        <v>219</v>
      </c>
    </row>
    <row r="251" spans="1:6" ht="21" customHeight="1" x14ac:dyDescent="0.25">
      <c r="A251" s="11"/>
      <c r="B251" s="15" t="s">
        <v>91</v>
      </c>
      <c r="C251" s="11" t="s">
        <v>219</v>
      </c>
      <c r="D251" s="11" t="s">
        <v>219</v>
      </c>
      <c r="E251" s="11" t="s">
        <v>219</v>
      </c>
      <c r="F251" s="11" t="s">
        <v>219</v>
      </c>
    </row>
    <row r="252" spans="1:6" ht="29.25" customHeight="1" x14ac:dyDescent="0.25">
      <c r="A252" s="11"/>
      <c r="B252" s="15" t="s">
        <v>92</v>
      </c>
      <c r="C252" s="11" t="s">
        <v>219</v>
      </c>
      <c r="D252" s="11" t="s">
        <v>219</v>
      </c>
      <c r="E252" s="11" t="s">
        <v>219</v>
      </c>
      <c r="F252" s="11" t="s">
        <v>219</v>
      </c>
    </row>
    <row r="253" spans="1:6" x14ac:dyDescent="0.25">
      <c r="A253" s="11"/>
      <c r="B253" s="15" t="s">
        <v>79</v>
      </c>
      <c r="C253" s="11" t="s">
        <v>219</v>
      </c>
      <c r="D253" s="11" t="s">
        <v>219</v>
      </c>
      <c r="E253" s="11" t="s">
        <v>219</v>
      </c>
      <c r="F253" s="11" t="s">
        <v>219</v>
      </c>
    </row>
    <row r="254" spans="1:6" ht="24" customHeight="1" x14ac:dyDescent="0.25">
      <c r="A254" s="11"/>
      <c r="B254" s="16" t="s">
        <v>93</v>
      </c>
      <c r="C254" s="11" t="s">
        <v>219</v>
      </c>
      <c r="D254" s="11" t="s">
        <v>219</v>
      </c>
      <c r="E254" s="11" t="s">
        <v>219</v>
      </c>
      <c r="F254" s="11" t="s">
        <v>219</v>
      </c>
    </row>
    <row r="255" spans="1:6" ht="24" customHeight="1" x14ac:dyDescent="0.25">
      <c r="A255" s="11"/>
      <c r="B255" s="15" t="s">
        <v>94</v>
      </c>
      <c r="C255" s="11" t="s">
        <v>219</v>
      </c>
      <c r="D255" s="11" t="s">
        <v>219</v>
      </c>
      <c r="E255" s="11" t="s">
        <v>219</v>
      </c>
      <c r="F255" s="11" t="s">
        <v>219</v>
      </c>
    </row>
    <row r="256" spans="1:6" x14ac:dyDescent="0.25">
      <c r="A256" s="11"/>
      <c r="B256" s="15" t="s">
        <v>95</v>
      </c>
      <c r="C256" s="11" t="s">
        <v>219</v>
      </c>
      <c r="D256" s="11" t="s">
        <v>219</v>
      </c>
      <c r="E256" s="11" t="s">
        <v>219</v>
      </c>
      <c r="F256" s="11" t="s">
        <v>219</v>
      </c>
    </row>
    <row r="257" spans="1:6" x14ac:dyDescent="0.25">
      <c r="A257" s="11"/>
      <c r="B257" s="15" t="s">
        <v>96</v>
      </c>
      <c r="C257" s="11" t="s">
        <v>219</v>
      </c>
      <c r="D257" s="11" t="s">
        <v>219</v>
      </c>
      <c r="E257" s="11" t="s">
        <v>219</v>
      </c>
      <c r="F257" s="11" t="s">
        <v>219</v>
      </c>
    </row>
    <row r="258" spans="1:6" ht="25.5" customHeight="1" x14ac:dyDescent="0.25">
      <c r="A258" s="11"/>
      <c r="B258" s="15" t="s">
        <v>97</v>
      </c>
      <c r="C258" s="11" t="s">
        <v>219</v>
      </c>
      <c r="D258" s="11" t="s">
        <v>219</v>
      </c>
      <c r="E258" s="11" t="s">
        <v>219</v>
      </c>
      <c r="F258" s="11" t="s">
        <v>219</v>
      </c>
    </row>
    <row r="259" spans="1:6" x14ac:dyDescent="0.25">
      <c r="A259" s="11"/>
      <c r="B259" s="15" t="s">
        <v>98</v>
      </c>
      <c r="C259" s="11" t="s">
        <v>219</v>
      </c>
      <c r="D259" s="11" t="s">
        <v>219</v>
      </c>
      <c r="E259" s="11" t="s">
        <v>219</v>
      </c>
      <c r="F259" s="11" t="s">
        <v>219</v>
      </c>
    </row>
    <row r="260" spans="1:6" x14ac:dyDescent="0.25">
      <c r="A260" s="11"/>
      <c r="B260" s="15" t="s">
        <v>81</v>
      </c>
      <c r="C260" s="11" t="s">
        <v>219</v>
      </c>
      <c r="D260" s="11" t="s">
        <v>219</v>
      </c>
      <c r="E260" s="11" t="s">
        <v>219</v>
      </c>
      <c r="F260" s="11" t="s">
        <v>219</v>
      </c>
    </row>
    <row r="261" spans="1:6" ht="24.75" customHeight="1" x14ac:dyDescent="0.25">
      <c r="A261" s="11"/>
      <c r="B261" s="15" t="s">
        <v>99</v>
      </c>
      <c r="C261" s="11" t="s">
        <v>219</v>
      </c>
      <c r="D261" s="11" t="s">
        <v>219</v>
      </c>
      <c r="E261" s="11" t="s">
        <v>219</v>
      </c>
      <c r="F261" s="11" t="s">
        <v>219</v>
      </c>
    </row>
    <row r="262" spans="1:6" ht="17.25" customHeight="1" x14ac:dyDescent="0.25">
      <c r="A262" s="11"/>
      <c r="B262" s="15" t="s">
        <v>100</v>
      </c>
      <c r="C262" s="11" t="s">
        <v>219</v>
      </c>
      <c r="D262" s="11" t="s">
        <v>219</v>
      </c>
      <c r="E262" s="11" t="s">
        <v>219</v>
      </c>
      <c r="F262" s="11" t="s">
        <v>219</v>
      </c>
    </row>
    <row r="263" spans="1:6" x14ac:dyDescent="0.25">
      <c r="A263" s="11">
        <v>180</v>
      </c>
      <c r="B263" s="18" t="s">
        <v>101</v>
      </c>
      <c r="C263" s="11" t="s">
        <v>219</v>
      </c>
      <c r="D263" s="11" t="s">
        <v>219</v>
      </c>
      <c r="E263" s="11" t="s">
        <v>219</v>
      </c>
      <c r="F263" s="11" t="s">
        <v>219</v>
      </c>
    </row>
    <row r="264" spans="1:6" ht="19.5" customHeight="1" x14ac:dyDescent="0.25">
      <c r="A264" s="11"/>
      <c r="B264" s="14" t="s">
        <v>102</v>
      </c>
      <c r="C264" s="11" t="s">
        <v>219</v>
      </c>
      <c r="D264" s="11" t="s">
        <v>219</v>
      </c>
      <c r="E264" s="11" t="s">
        <v>219</v>
      </c>
      <c r="F264" s="11" t="s">
        <v>219</v>
      </c>
    </row>
    <row r="265" spans="1:6" x14ac:dyDescent="0.25">
      <c r="A265" s="11"/>
      <c r="B265" s="14" t="s">
        <v>103</v>
      </c>
      <c r="C265" s="11" t="s">
        <v>219</v>
      </c>
      <c r="D265" s="11" t="s">
        <v>219</v>
      </c>
      <c r="E265" s="11" t="s">
        <v>219</v>
      </c>
      <c r="F265" s="11" t="s">
        <v>219</v>
      </c>
    </row>
    <row r="266" spans="1:6" x14ac:dyDescent="0.25">
      <c r="A266" s="11"/>
      <c r="B266" s="14" t="s">
        <v>104</v>
      </c>
      <c r="C266" s="11" t="s">
        <v>219</v>
      </c>
      <c r="D266" s="11" t="s">
        <v>219</v>
      </c>
      <c r="E266" s="11" t="s">
        <v>219</v>
      </c>
      <c r="F266" s="11" t="s">
        <v>219</v>
      </c>
    </row>
    <row r="267" spans="1:6" x14ac:dyDescent="0.25">
      <c r="A267" s="11">
        <v>610</v>
      </c>
      <c r="B267" s="18" t="s">
        <v>105</v>
      </c>
      <c r="C267" s="11" t="s">
        <v>219</v>
      </c>
      <c r="D267" s="11" t="s">
        <v>219</v>
      </c>
      <c r="E267" s="11" t="s">
        <v>219</v>
      </c>
      <c r="F267" s="11" t="s">
        <v>219</v>
      </c>
    </row>
    <row r="268" spans="1:6" ht="15.75" customHeight="1" x14ac:dyDescent="0.25">
      <c r="A268" s="11"/>
      <c r="B268" s="14" t="s">
        <v>106</v>
      </c>
      <c r="C268" s="11" t="s">
        <v>219</v>
      </c>
      <c r="D268" s="11" t="s">
        <v>219</v>
      </c>
      <c r="E268" s="11" t="s">
        <v>219</v>
      </c>
      <c r="F268" s="11" t="s">
        <v>219</v>
      </c>
    </row>
    <row r="269" spans="1:6" x14ac:dyDescent="0.25">
      <c r="A269" s="7"/>
      <c r="B269" s="12"/>
      <c r="C269" s="12"/>
      <c r="D269" s="12"/>
      <c r="E269" s="12"/>
      <c r="F269" s="12"/>
    </row>
    <row r="270" spans="1:6" ht="30" customHeight="1" x14ac:dyDescent="0.25">
      <c r="A270" s="91" t="s">
        <v>117</v>
      </c>
      <c r="B270" s="91"/>
      <c r="C270" s="91"/>
      <c r="D270" s="91"/>
      <c r="E270" s="91"/>
      <c r="F270" s="91"/>
    </row>
    <row r="271" spans="1:6" ht="12" customHeight="1" x14ac:dyDescent="0.25">
      <c r="A271" s="7"/>
      <c r="B271" s="12"/>
      <c r="C271" s="12"/>
      <c r="D271" s="12"/>
      <c r="E271" s="12"/>
      <c r="F271" s="12"/>
    </row>
    <row r="272" spans="1:6" ht="45" x14ac:dyDescent="0.25">
      <c r="A272" s="74" t="s">
        <v>118</v>
      </c>
      <c r="B272" s="76"/>
      <c r="C272" s="8" t="s">
        <v>125</v>
      </c>
      <c r="D272" s="8" t="s">
        <v>239</v>
      </c>
      <c r="E272" s="8" t="s">
        <v>109</v>
      </c>
      <c r="F272" s="8" t="s">
        <v>110</v>
      </c>
    </row>
    <row r="273" spans="1:6" ht="72" customHeight="1" x14ac:dyDescent="0.25">
      <c r="A273" s="99" t="s">
        <v>303</v>
      </c>
      <c r="B273" s="100"/>
      <c r="C273" s="69">
        <v>8915257</v>
      </c>
      <c r="D273" s="69">
        <v>184664.82</v>
      </c>
      <c r="E273" s="33">
        <v>184664.82</v>
      </c>
      <c r="F273" s="33">
        <v>100</v>
      </c>
    </row>
    <row r="274" spans="1:6" ht="24.75" customHeight="1" x14ac:dyDescent="0.25">
      <c r="A274" s="109"/>
      <c r="B274" s="110"/>
      <c r="C274" s="31" t="s">
        <v>140</v>
      </c>
      <c r="D274" s="31">
        <f>SUM(D273:D273)</f>
        <v>184664.82</v>
      </c>
      <c r="E274" s="31">
        <f>SUM(E273:E273)</f>
        <v>184664.82</v>
      </c>
      <c r="F274" s="33"/>
    </row>
    <row r="275" spans="1:6" x14ac:dyDescent="0.25">
      <c r="A275" s="7"/>
      <c r="B275" s="12"/>
      <c r="C275" s="12"/>
      <c r="D275" s="12"/>
      <c r="E275" s="12"/>
      <c r="F275" s="12"/>
    </row>
    <row r="276" spans="1:6" x14ac:dyDescent="0.25">
      <c r="A276" s="92" t="s">
        <v>119</v>
      </c>
      <c r="B276" s="92"/>
      <c r="C276" s="92"/>
      <c r="D276" s="92"/>
      <c r="E276" s="92"/>
      <c r="F276" s="92"/>
    </row>
    <row r="277" spans="1:6" x14ac:dyDescent="0.25">
      <c r="A277" s="7"/>
      <c r="B277" s="12"/>
      <c r="C277" s="12"/>
      <c r="D277" s="12"/>
      <c r="E277" s="12"/>
      <c r="F277" s="12"/>
    </row>
    <row r="278" spans="1:6" ht="48" customHeight="1" x14ac:dyDescent="0.25">
      <c r="A278" s="115" t="s">
        <v>120</v>
      </c>
      <c r="B278" s="115"/>
      <c r="C278" s="21" t="s">
        <v>121</v>
      </c>
      <c r="D278" s="21" t="s">
        <v>122</v>
      </c>
      <c r="E278" s="115" t="s">
        <v>123</v>
      </c>
      <c r="F278" s="115"/>
    </row>
    <row r="279" spans="1:6" ht="30" customHeight="1" x14ac:dyDescent="0.25">
      <c r="A279" s="116" t="s">
        <v>114</v>
      </c>
      <c r="B279" s="116"/>
      <c r="C279" s="116"/>
      <c r="D279" s="116"/>
      <c r="E279" s="116"/>
      <c r="F279" s="116"/>
    </row>
    <row r="280" spans="1:6" ht="22.5" customHeight="1" x14ac:dyDescent="0.25">
      <c r="A280" s="117"/>
      <c r="B280" s="118"/>
      <c r="C280" s="31"/>
      <c r="D280" s="34"/>
      <c r="E280" s="111"/>
      <c r="F280" s="112"/>
    </row>
    <row r="281" spans="1:6" x14ac:dyDescent="0.25">
      <c r="A281" s="119" t="s">
        <v>223</v>
      </c>
      <c r="B281" s="120"/>
      <c r="C281" s="35">
        <f>SUM(C280:C280)</f>
        <v>0</v>
      </c>
      <c r="D281" s="31"/>
      <c r="E281" s="113"/>
      <c r="F281" s="114"/>
    </row>
    <row r="282" spans="1:6" x14ac:dyDescent="0.25">
      <c r="A282" s="107"/>
      <c r="B282" s="107"/>
      <c r="C282" s="19"/>
      <c r="D282" s="19"/>
      <c r="E282" s="108"/>
      <c r="F282" s="108"/>
    </row>
    <row r="283" spans="1:6" x14ac:dyDescent="0.25">
      <c r="A283" s="107" t="s">
        <v>113</v>
      </c>
      <c r="B283" s="107"/>
      <c r="C283" s="107"/>
      <c r="D283" s="107"/>
      <c r="E283" s="107"/>
      <c r="F283" s="107"/>
    </row>
    <row r="284" spans="1:6" x14ac:dyDescent="0.25">
      <c r="A284" s="107"/>
      <c r="B284" s="107"/>
      <c r="C284" s="19">
        <v>0</v>
      </c>
      <c r="D284" s="19"/>
      <c r="E284" s="108"/>
      <c r="F284" s="108"/>
    </row>
    <row r="285" spans="1:6" x14ac:dyDescent="0.25">
      <c r="A285" s="107"/>
      <c r="B285" s="107"/>
      <c r="C285" s="19"/>
      <c r="D285" s="19"/>
      <c r="E285" s="108"/>
      <c r="F285" s="108"/>
    </row>
    <row r="286" spans="1:6" x14ac:dyDescent="0.25">
      <c r="A286" s="107"/>
      <c r="B286" s="107"/>
      <c r="C286" s="19"/>
      <c r="D286" s="19"/>
      <c r="E286" s="108"/>
      <c r="F286" s="108"/>
    </row>
    <row r="287" spans="1:6" ht="29.25" customHeight="1" x14ac:dyDescent="0.25">
      <c r="A287" s="116" t="s">
        <v>116</v>
      </c>
      <c r="B287" s="116"/>
      <c r="C287" s="116"/>
      <c r="D287" s="116"/>
      <c r="E287" s="116"/>
      <c r="F287" s="116"/>
    </row>
    <row r="288" spans="1:6" x14ac:dyDescent="0.25">
      <c r="A288" s="107"/>
      <c r="B288" s="107"/>
      <c r="C288" s="19">
        <v>0</v>
      </c>
      <c r="D288" s="19"/>
      <c r="E288" s="108"/>
      <c r="F288" s="108"/>
    </row>
    <row r="289" spans="1:6" x14ac:dyDescent="0.25">
      <c r="A289" s="107"/>
      <c r="B289" s="107"/>
      <c r="C289" s="19"/>
      <c r="D289" s="19"/>
      <c r="E289" s="108"/>
      <c r="F289" s="108"/>
    </row>
    <row r="290" spans="1:6" x14ac:dyDescent="0.25">
      <c r="A290" s="107"/>
      <c r="B290" s="107"/>
      <c r="C290" s="19"/>
      <c r="D290" s="19"/>
      <c r="E290" s="108"/>
      <c r="F290" s="108"/>
    </row>
    <row r="291" spans="1:6" x14ac:dyDescent="0.25">
      <c r="A291" s="7"/>
      <c r="B291" s="12"/>
      <c r="C291" s="12"/>
      <c r="D291" s="12"/>
      <c r="E291" s="12"/>
      <c r="F291" s="12"/>
    </row>
    <row r="292" spans="1:6" x14ac:dyDescent="0.25">
      <c r="A292" s="92" t="s">
        <v>124</v>
      </c>
      <c r="B292" s="92"/>
      <c r="C292" s="92"/>
      <c r="D292" s="92"/>
      <c r="E292" s="92"/>
      <c r="F292" s="92"/>
    </row>
    <row r="293" spans="1:6" x14ac:dyDescent="0.25">
      <c r="A293" s="7"/>
      <c r="B293" s="12"/>
      <c r="C293" s="12"/>
      <c r="D293" s="12"/>
      <c r="E293" s="12"/>
      <c r="F293" s="12"/>
    </row>
    <row r="294" spans="1:6" ht="45" x14ac:dyDescent="0.25">
      <c r="A294" s="115" t="s">
        <v>120</v>
      </c>
      <c r="B294" s="115"/>
      <c r="C294" s="21" t="s">
        <v>121</v>
      </c>
      <c r="D294" s="21" t="s">
        <v>122</v>
      </c>
      <c r="E294" s="115" t="s">
        <v>123</v>
      </c>
      <c r="F294" s="115"/>
    </row>
    <row r="295" spans="1:6" ht="30.75" customHeight="1" x14ac:dyDescent="0.25">
      <c r="A295" s="116" t="s">
        <v>114</v>
      </c>
      <c r="B295" s="116"/>
      <c r="C295" s="116"/>
      <c r="D295" s="116"/>
      <c r="E295" s="116"/>
      <c r="F295" s="116"/>
    </row>
    <row r="296" spans="1:6" ht="31.5" customHeight="1" x14ac:dyDescent="0.25">
      <c r="A296" s="121" t="s">
        <v>224</v>
      </c>
      <c r="B296" s="121"/>
      <c r="C296" s="59">
        <v>295455.35999999999</v>
      </c>
      <c r="D296" s="34" t="s">
        <v>238</v>
      </c>
      <c r="E296" s="113"/>
      <c r="F296" s="114"/>
    </row>
    <row r="297" spans="1:6" ht="33" customHeight="1" x14ac:dyDescent="0.25">
      <c r="A297" s="121" t="s">
        <v>225</v>
      </c>
      <c r="B297" s="121"/>
      <c r="C297" s="64">
        <v>270051.03999999998</v>
      </c>
      <c r="D297" s="37" t="s">
        <v>237</v>
      </c>
      <c r="E297" s="122"/>
      <c r="F297" s="122"/>
    </row>
    <row r="298" spans="1:6" ht="33" customHeight="1" x14ac:dyDescent="0.25">
      <c r="A298" s="123" t="s">
        <v>226</v>
      </c>
      <c r="B298" s="124"/>
      <c r="C298" s="37">
        <f>SUM(C296:C297)</f>
        <v>565506.39999999991</v>
      </c>
      <c r="D298" s="36"/>
      <c r="E298" s="113"/>
      <c r="F298" s="114"/>
    </row>
    <row r="299" spans="1:6" ht="28.5" customHeight="1" x14ac:dyDescent="0.25">
      <c r="A299" s="107" t="s">
        <v>113</v>
      </c>
      <c r="B299" s="107"/>
      <c r="C299" s="107"/>
      <c r="D299" s="107"/>
      <c r="E299" s="107"/>
      <c r="F299" s="107"/>
    </row>
    <row r="300" spans="1:6" x14ac:dyDescent="0.25">
      <c r="A300" s="107"/>
      <c r="B300" s="107"/>
      <c r="C300" s="19">
        <v>0</v>
      </c>
      <c r="D300" s="19"/>
      <c r="E300" s="108"/>
      <c r="F300" s="108"/>
    </row>
    <row r="301" spans="1:6" x14ac:dyDescent="0.25">
      <c r="A301" s="107"/>
      <c r="B301" s="107"/>
      <c r="C301" s="19"/>
      <c r="D301" s="19"/>
      <c r="E301" s="108"/>
      <c r="F301" s="108"/>
    </row>
    <row r="302" spans="1:6" x14ac:dyDescent="0.25">
      <c r="A302" s="107"/>
      <c r="B302" s="107"/>
      <c r="C302" s="19"/>
      <c r="D302" s="19"/>
      <c r="E302" s="108"/>
      <c r="F302" s="108"/>
    </row>
    <row r="303" spans="1:6" ht="25.5" customHeight="1" x14ac:dyDescent="0.25">
      <c r="A303" s="116" t="s">
        <v>116</v>
      </c>
      <c r="B303" s="116"/>
      <c r="C303" s="116"/>
      <c r="D303" s="116"/>
      <c r="E303" s="116"/>
      <c r="F303" s="116"/>
    </row>
    <row r="304" spans="1:6" x14ac:dyDescent="0.25">
      <c r="A304" s="107"/>
      <c r="B304" s="107"/>
      <c r="C304" s="19">
        <v>0</v>
      </c>
      <c r="D304" s="19"/>
      <c r="E304" s="108"/>
      <c r="F304" s="108"/>
    </row>
    <row r="305" spans="1:6" x14ac:dyDescent="0.25">
      <c r="A305" s="107"/>
      <c r="B305" s="107"/>
      <c r="C305" s="19"/>
      <c r="D305" s="19"/>
      <c r="E305" s="108"/>
      <c r="F305" s="108"/>
    </row>
    <row r="306" spans="1:6" x14ac:dyDescent="0.25">
      <c r="A306" s="107"/>
      <c r="B306" s="107"/>
      <c r="C306" s="19"/>
      <c r="D306" s="19"/>
      <c r="E306" s="108"/>
      <c r="F306" s="108"/>
    </row>
  </sheetData>
  <mergeCells count="62">
    <mergeCell ref="A298:B298"/>
    <mergeCell ref="E296:F296"/>
    <mergeCell ref="A306:B306"/>
    <mergeCell ref="E306:F306"/>
    <mergeCell ref="A302:B302"/>
    <mergeCell ref="E302:F302"/>
    <mergeCell ref="A303:F303"/>
    <mergeCell ref="A304:B304"/>
    <mergeCell ref="E304:F304"/>
    <mergeCell ref="A305:B305"/>
    <mergeCell ref="E305:F305"/>
    <mergeCell ref="A296:B296"/>
    <mergeCell ref="E290:F290"/>
    <mergeCell ref="A288:B288"/>
    <mergeCell ref="A289:B289"/>
    <mergeCell ref="A290:B290"/>
    <mergeCell ref="A301:B301"/>
    <mergeCell ref="E301:F301"/>
    <mergeCell ref="A292:F292"/>
    <mergeCell ref="A299:F299"/>
    <mergeCell ref="A300:B300"/>
    <mergeCell ref="E300:F300"/>
    <mergeCell ref="E294:F294"/>
    <mergeCell ref="A295:F295"/>
    <mergeCell ref="A297:B297"/>
    <mergeCell ref="E297:F297"/>
    <mergeCell ref="A294:B294"/>
    <mergeCell ref="E298:F298"/>
    <mergeCell ref="E286:F286"/>
    <mergeCell ref="A286:B286"/>
    <mergeCell ref="A287:F287"/>
    <mergeCell ref="E288:F288"/>
    <mergeCell ref="E289:F289"/>
    <mergeCell ref="A284:B284"/>
    <mergeCell ref="A285:B285"/>
    <mergeCell ref="E284:F284"/>
    <mergeCell ref="E285:F285"/>
    <mergeCell ref="A274:B274"/>
    <mergeCell ref="E280:F280"/>
    <mergeCell ref="E281:F281"/>
    <mergeCell ref="A278:B278"/>
    <mergeCell ref="E278:F278"/>
    <mergeCell ref="A279:F279"/>
    <mergeCell ref="E282:F282"/>
    <mergeCell ref="A282:B282"/>
    <mergeCell ref="A280:B280"/>
    <mergeCell ref="A281:B281"/>
    <mergeCell ref="A283:F283"/>
    <mergeCell ref="A276:F276"/>
    <mergeCell ref="A1:F1"/>
    <mergeCell ref="A3:F3"/>
    <mergeCell ref="A94:F94"/>
    <mergeCell ref="A98:B98"/>
    <mergeCell ref="A107:B107"/>
    <mergeCell ref="A7:B7"/>
    <mergeCell ref="A17:B17"/>
    <mergeCell ref="A181:F181"/>
    <mergeCell ref="A185:B185"/>
    <mergeCell ref="A270:F270"/>
    <mergeCell ref="A272:B272"/>
    <mergeCell ref="A273:B273"/>
    <mergeCell ref="A194:B194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3"/>
  <sheetViews>
    <sheetView tabSelected="1" topLeftCell="A82" workbookViewId="0">
      <selection activeCell="AC94" sqref="AC94"/>
    </sheetView>
  </sheetViews>
  <sheetFormatPr defaultRowHeight="15" x14ac:dyDescent="0.25"/>
  <cols>
    <col min="1" max="1" width="3.28515625" customWidth="1"/>
    <col min="2" max="2" width="3.7109375" customWidth="1"/>
    <col min="3" max="5" width="3.28515625" customWidth="1"/>
    <col min="6" max="6" width="3.85546875" customWidth="1"/>
    <col min="7" max="11" width="3.28515625" customWidth="1"/>
    <col min="12" max="12" width="2.42578125" customWidth="1"/>
    <col min="13" max="16" width="3.28515625" customWidth="1"/>
    <col min="17" max="17" width="2.42578125" customWidth="1"/>
    <col min="18" max="24" width="3.28515625" customWidth="1"/>
    <col min="25" max="25" width="3.85546875" customWidth="1"/>
    <col min="26" max="26" width="6.140625" customWidth="1"/>
    <col min="27" max="27" width="3.85546875" customWidth="1"/>
  </cols>
  <sheetData>
    <row r="1" spans="1:27" ht="29.25" customHeight="1" x14ac:dyDescent="0.25">
      <c r="A1" s="91" t="s">
        <v>129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7" x14ac:dyDescent="0.25">
      <c r="A3" s="157" t="s">
        <v>126</v>
      </c>
      <c r="B3" s="157"/>
      <c r="C3" s="157"/>
      <c r="D3" s="157"/>
      <c r="E3" s="157"/>
      <c r="F3" s="157"/>
      <c r="G3" s="157" t="s">
        <v>127</v>
      </c>
      <c r="H3" s="157"/>
      <c r="I3" s="157"/>
      <c r="J3" s="157"/>
      <c r="K3" s="157"/>
      <c r="L3" s="157"/>
      <c r="M3" s="157" t="s">
        <v>98</v>
      </c>
      <c r="N3" s="157"/>
      <c r="O3" s="157"/>
      <c r="P3" s="157"/>
      <c r="Q3" s="157"/>
      <c r="R3" s="157"/>
      <c r="S3" s="157" t="s">
        <v>128</v>
      </c>
      <c r="T3" s="157"/>
      <c r="U3" s="157"/>
      <c r="V3" s="157"/>
      <c r="W3" s="157"/>
      <c r="X3" s="157"/>
      <c r="Y3" s="157"/>
      <c r="Z3" s="157"/>
    </row>
    <row r="4" spans="1:27" x14ac:dyDescent="0.25">
      <c r="A4" s="119" t="s">
        <v>184</v>
      </c>
      <c r="B4" s="120"/>
      <c r="C4" s="119" t="s">
        <v>185</v>
      </c>
      <c r="D4" s="120"/>
      <c r="E4" s="119" t="s">
        <v>186</v>
      </c>
      <c r="F4" s="120"/>
      <c r="G4" s="119" t="s">
        <v>184</v>
      </c>
      <c r="H4" s="120"/>
      <c r="I4" s="119" t="s">
        <v>185</v>
      </c>
      <c r="J4" s="120"/>
      <c r="K4" s="119" t="s">
        <v>186</v>
      </c>
      <c r="L4" s="120"/>
      <c r="M4" s="119" t="s">
        <v>184</v>
      </c>
      <c r="N4" s="120"/>
      <c r="O4" s="119" t="s">
        <v>185</v>
      </c>
      <c r="P4" s="120"/>
      <c r="Q4" s="119" t="s">
        <v>186</v>
      </c>
      <c r="R4" s="120"/>
      <c r="S4" s="119" t="s">
        <v>184</v>
      </c>
      <c r="T4" s="171"/>
      <c r="U4" s="120"/>
      <c r="V4" s="119" t="s">
        <v>185</v>
      </c>
      <c r="W4" s="171"/>
      <c r="X4" s="120"/>
      <c r="Y4" s="119" t="s">
        <v>186</v>
      </c>
      <c r="Z4" s="120"/>
    </row>
    <row r="5" spans="1:27" x14ac:dyDescent="0.25">
      <c r="A5" s="172">
        <f>C5+E5</f>
        <v>315.14</v>
      </c>
      <c r="B5" s="172"/>
      <c r="C5" s="172">
        <v>2.5299999999999998</v>
      </c>
      <c r="D5" s="172"/>
      <c r="E5" s="172">
        <v>312.61</v>
      </c>
      <c r="F5" s="172"/>
      <c r="G5" s="172">
        <f>I5+K5</f>
        <v>16.959999999999997</v>
      </c>
      <c r="H5" s="172"/>
      <c r="I5" s="172">
        <v>0.31</v>
      </c>
      <c r="J5" s="172"/>
      <c r="K5" s="172">
        <v>16.649999999999999</v>
      </c>
      <c r="L5" s="172"/>
      <c r="M5" s="172">
        <f>O5+Q5</f>
        <v>33.26</v>
      </c>
      <c r="N5" s="172"/>
      <c r="O5" s="172">
        <v>4.46</v>
      </c>
      <c r="P5" s="172"/>
      <c r="Q5" s="172">
        <v>28.8</v>
      </c>
      <c r="R5" s="172"/>
      <c r="S5" s="172">
        <f>V5+Y5</f>
        <v>28.26</v>
      </c>
      <c r="T5" s="172"/>
      <c r="U5" s="172"/>
      <c r="V5" s="172">
        <v>4.46</v>
      </c>
      <c r="W5" s="172"/>
      <c r="X5" s="172"/>
      <c r="Y5" s="172">
        <v>23.8</v>
      </c>
      <c r="Z5" s="172"/>
      <c r="AA5" s="32"/>
    </row>
    <row r="6" spans="1:2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7" x14ac:dyDescent="0.25">
      <c r="A7" s="186" t="s">
        <v>130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7" ht="6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x14ac:dyDescent="0.25">
      <c r="A9" s="187" t="s">
        <v>143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</row>
    <row r="10" spans="1:27" ht="10.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7" ht="86.25" customHeight="1" x14ac:dyDescent="0.25">
      <c r="A11" s="72" t="s">
        <v>131</v>
      </c>
      <c r="B11" s="72"/>
      <c r="C11" s="72"/>
      <c r="D11" s="72"/>
      <c r="E11" s="72"/>
      <c r="F11" s="72"/>
      <c r="G11" s="72" t="s">
        <v>132</v>
      </c>
      <c r="H11" s="72"/>
      <c r="I11" s="72"/>
      <c r="J11" s="72"/>
      <c r="K11" s="72"/>
      <c r="L11" s="72" t="s">
        <v>133</v>
      </c>
      <c r="M11" s="72"/>
      <c r="N11" s="72"/>
      <c r="O11" s="72"/>
      <c r="P11" s="72"/>
      <c r="Q11" s="72" t="s">
        <v>134</v>
      </c>
      <c r="R11" s="72"/>
      <c r="S11" s="72"/>
      <c r="T11" s="72"/>
      <c r="U11" s="72"/>
      <c r="V11" s="72" t="s">
        <v>135</v>
      </c>
      <c r="W11" s="72"/>
      <c r="X11" s="72"/>
      <c r="Y11" s="72"/>
      <c r="Z11" s="72"/>
    </row>
    <row r="12" spans="1:27" ht="27" customHeight="1" x14ac:dyDescent="0.25">
      <c r="A12" s="87" t="s">
        <v>144</v>
      </c>
      <c r="B12" s="168"/>
      <c r="C12" s="168"/>
      <c r="D12" s="168"/>
      <c r="E12" s="168"/>
      <c r="F12" s="88"/>
      <c r="G12" s="173">
        <v>21086755.66</v>
      </c>
      <c r="H12" s="173"/>
      <c r="I12" s="173"/>
      <c r="J12" s="173"/>
      <c r="K12" s="173"/>
      <c r="L12" s="173">
        <v>21086755.66</v>
      </c>
      <c r="M12" s="173"/>
      <c r="N12" s="173"/>
      <c r="O12" s="173"/>
      <c r="P12" s="173"/>
      <c r="Q12" s="173">
        <v>0</v>
      </c>
      <c r="R12" s="173"/>
      <c r="S12" s="173"/>
      <c r="T12" s="173"/>
      <c r="U12" s="173"/>
      <c r="V12" s="177" t="s">
        <v>304</v>
      </c>
      <c r="W12" s="178"/>
      <c r="X12" s="178"/>
      <c r="Y12" s="178"/>
      <c r="Z12" s="179"/>
    </row>
    <row r="13" spans="1:27" ht="15" customHeight="1" x14ac:dyDescent="0.25">
      <c r="A13" s="87" t="s">
        <v>139</v>
      </c>
      <c r="B13" s="168"/>
      <c r="C13" s="168"/>
      <c r="D13" s="168"/>
      <c r="E13" s="168"/>
      <c r="F13" s="88"/>
      <c r="G13" s="173">
        <v>0</v>
      </c>
      <c r="H13" s="173"/>
      <c r="I13" s="173"/>
      <c r="J13" s="173"/>
      <c r="K13" s="173"/>
      <c r="L13" s="173">
        <v>0</v>
      </c>
      <c r="M13" s="173"/>
      <c r="N13" s="173"/>
      <c r="O13" s="173"/>
      <c r="P13" s="173"/>
      <c r="Q13" s="173">
        <v>0</v>
      </c>
      <c r="R13" s="173"/>
      <c r="S13" s="173"/>
      <c r="T13" s="173"/>
      <c r="U13" s="173"/>
      <c r="V13" s="180"/>
      <c r="W13" s="181"/>
      <c r="X13" s="181"/>
      <c r="Y13" s="181"/>
      <c r="Z13" s="182"/>
    </row>
    <row r="14" spans="1:27" ht="15" customHeight="1" x14ac:dyDescent="0.25">
      <c r="A14" s="87" t="s">
        <v>137</v>
      </c>
      <c r="B14" s="168"/>
      <c r="C14" s="168"/>
      <c r="D14" s="168"/>
      <c r="E14" s="168"/>
      <c r="F14" s="88"/>
      <c r="G14" s="173">
        <v>0</v>
      </c>
      <c r="H14" s="173"/>
      <c r="I14" s="173"/>
      <c r="J14" s="173"/>
      <c r="K14" s="173"/>
      <c r="L14" s="173">
        <v>0</v>
      </c>
      <c r="M14" s="173"/>
      <c r="N14" s="173"/>
      <c r="O14" s="173"/>
      <c r="P14" s="173"/>
      <c r="Q14" s="173">
        <v>0</v>
      </c>
      <c r="R14" s="173"/>
      <c r="S14" s="173"/>
      <c r="T14" s="173"/>
      <c r="U14" s="173"/>
      <c r="V14" s="180"/>
      <c r="W14" s="181"/>
      <c r="X14" s="181"/>
      <c r="Y14" s="181"/>
      <c r="Z14" s="182"/>
    </row>
    <row r="15" spans="1:27" ht="15" customHeight="1" x14ac:dyDescent="0.25">
      <c r="A15" s="87" t="s">
        <v>138</v>
      </c>
      <c r="B15" s="168"/>
      <c r="C15" s="168"/>
      <c r="D15" s="168"/>
      <c r="E15" s="168"/>
      <c r="F15" s="88"/>
      <c r="G15" s="173">
        <v>12105306.99</v>
      </c>
      <c r="H15" s="173"/>
      <c r="I15" s="173"/>
      <c r="J15" s="173"/>
      <c r="K15" s="173"/>
      <c r="L15" s="173">
        <v>10814045.07</v>
      </c>
      <c r="M15" s="173"/>
      <c r="N15" s="173"/>
      <c r="O15" s="173"/>
      <c r="P15" s="173"/>
      <c r="Q15" s="173">
        <v>1291261.92</v>
      </c>
      <c r="R15" s="173"/>
      <c r="S15" s="173"/>
      <c r="T15" s="173"/>
      <c r="U15" s="173"/>
      <c r="V15" s="180"/>
      <c r="W15" s="181"/>
      <c r="X15" s="181"/>
      <c r="Y15" s="181"/>
      <c r="Z15" s="182"/>
    </row>
    <row r="16" spans="1:27" ht="15" customHeight="1" x14ac:dyDescent="0.25">
      <c r="A16" s="87" t="s">
        <v>141</v>
      </c>
      <c r="B16" s="168"/>
      <c r="C16" s="168"/>
      <c r="D16" s="168"/>
      <c r="E16" s="168"/>
      <c r="F16" s="88"/>
      <c r="G16" s="173">
        <v>0</v>
      </c>
      <c r="H16" s="173"/>
      <c r="I16" s="173"/>
      <c r="J16" s="173"/>
      <c r="K16" s="173"/>
      <c r="L16" s="173">
        <v>0</v>
      </c>
      <c r="M16" s="173"/>
      <c r="N16" s="173"/>
      <c r="O16" s="173"/>
      <c r="P16" s="173"/>
      <c r="Q16" s="173">
        <v>0</v>
      </c>
      <c r="R16" s="173"/>
      <c r="S16" s="173"/>
      <c r="T16" s="173"/>
      <c r="U16" s="173"/>
      <c r="V16" s="180"/>
      <c r="W16" s="181"/>
      <c r="X16" s="181"/>
      <c r="Y16" s="181"/>
      <c r="Z16" s="182"/>
    </row>
    <row r="17" spans="1:32" ht="15" customHeight="1" x14ac:dyDescent="0.25">
      <c r="A17" s="87" t="s">
        <v>142</v>
      </c>
      <c r="B17" s="168"/>
      <c r="C17" s="168"/>
      <c r="D17" s="168"/>
      <c r="E17" s="168"/>
      <c r="F17" s="88"/>
      <c r="G17" s="173">
        <v>0</v>
      </c>
      <c r="H17" s="173"/>
      <c r="I17" s="173"/>
      <c r="J17" s="173"/>
      <c r="K17" s="173"/>
      <c r="L17" s="173">
        <v>0</v>
      </c>
      <c r="M17" s="173"/>
      <c r="N17" s="173"/>
      <c r="O17" s="173"/>
      <c r="P17" s="173"/>
      <c r="Q17" s="173">
        <v>0</v>
      </c>
      <c r="R17" s="173"/>
      <c r="S17" s="173"/>
      <c r="T17" s="173"/>
      <c r="U17" s="173"/>
      <c r="V17" s="180"/>
      <c r="W17" s="181"/>
      <c r="X17" s="181"/>
      <c r="Y17" s="181"/>
      <c r="Z17" s="182"/>
    </row>
    <row r="18" spans="1:32" ht="41.25" customHeight="1" x14ac:dyDescent="0.25">
      <c r="A18" s="87" t="s">
        <v>136</v>
      </c>
      <c r="B18" s="168"/>
      <c r="C18" s="168"/>
      <c r="D18" s="168"/>
      <c r="E18" s="168"/>
      <c r="F18" s="88"/>
      <c r="G18" s="173">
        <v>8902606.0700000003</v>
      </c>
      <c r="H18" s="173"/>
      <c r="I18" s="173"/>
      <c r="J18" s="173"/>
      <c r="K18" s="173"/>
      <c r="L18" s="173">
        <v>8902606.0700000003</v>
      </c>
      <c r="M18" s="173"/>
      <c r="N18" s="173"/>
      <c r="O18" s="173"/>
      <c r="P18" s="173"/>
      <c r="Q18" s="173">
        <v>0</v>
      </c>
      <c r="R18" s="173"/>
      <c r="S18" s="173"/>
      <c r="T18" s="173"/>
      <c r="U18" s="173"/>
      <c r="V18" s="180"/>
      <c r="W18" s="181"/>
      <c r="X18" s="181"/>
      <c r="Y18" s="181"/>
      <c r="Z18" s="182"/>
    </row>
    <row r="19" spans="1:32" ht="60.75" customHeight="1" x14ac:dyDescent="0.25">
      <c r="A19" s="87" t="s">
        <v>218</v>
      </c>
      <c r="B19" s="168"/>
      <c r="C19" s="168"/>
      <c r="D19" s="168"/>
      <c r="E19" s="168"/>
      <c r="F19" s="88"/>
      <c r="G19" s="174">
        <v>2301618</v>
      </c>
      <c r="H19" s="175"/>
      <c r="I19" s="175"/>
      <c r="J19" s="175"/>
      <c r="K19" s="176"/>
      <c r="L19" s="174">
        <v>1918869.73</v>
      </c>
      <c r="M19" s="175"/>
      <c r="N19" s="175"/>
      <c r="O19" s="175"/>
      <c r="P19" s="176"/>
      <c r="Q19" s="174">
        <v>382748.27</v>
      </c>
      <c r="R19" s="175"/>
      <c r="S19" s="175"/>
      <c r="T19" s="175"/>
      <c r="U19" s="176"/>
      <c r="V19" s="180"/>
      <c r="W19" s="181"/>
      <c r="X19" s="181"/>
      <c r="Y19" s="181"/>
      <c r="Z19" s="182"/>
    </row>
    <row r="20" spans="1:32" x14ac:dyDescent="0.25">
      <c r="A20" s="122" t="s">
        <v>140</v>
      </c>
      <c r="B20" s="122"/>
      <c r="C20" s="122"/>
      <c r="D20" s="122"/>
      <c r="E20" s="122"/>
      <c r="F20" s="122"/>
      <c r="G20" s="122">
        <f>SUM(G12:K19)</f>
        <v>44396286.719999999</v>
      </c>
      <c r="H20" s="122"/>
      <c r="I20" s="122"/>
      <c r="J20" s="122"/>
      <c r="K20" s="122"/>
      <c r="L20" s="122">
        <f>SUM(L12:P19)</f>
        <v>42722276.529999994</v>
      </c>
      <c r="M20" s="122"/>
      <c r="N20" s="122"/>
      <c r="O20" s="122"/>
      <c r="P20" s="122"/>
      <c r="Q20" s="122">
        <f>SUM(Q12:U19)</f>
        <v>1674010.19</v>
      </c>
      <c r="R20" s="122"/>
      <c r="S20" s="122"/>
      <c r="T20" s="122"/>
      <c r="U20" s="122"/>
      <c r="V20" s="183"/>
      <c r="W20" s="184"/>
      <c r="X20" s="184"/>
      <c r="Y20" s="184"/>
      <c r="Z20" s="185"/>
    </row>
    <row r="21" spans="1:32" ht="11.2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32" ht="175.5" customHeight="1" x14ac:dyDescent="0.25">
      <c r="A22" s="169" t="s">
        <v>305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F22" s="2"/>
    </row>
    <row r="23" spans="1:32" hidden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32" ht="8.25" hidden="1" customHeight="1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2"/>
    </row>
    <row r="25" spans="1:32" ht="14.25" customHeight="1" x14ac:dyDescent="0.25">
      <c r="A25" s="91" t="s">
        <v>145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32"/>
    </row>
    <row r="26" spans="1:32" ht="72" customHeight="1" x14ac:dyDescent="0.25">
      <c r="A26" s="142" t="s">
        <v>146</v>
      </c>
      <c r="B26" s="142"/>
      <c r="C26" s="142"/>
      <c r="D26" s="142"/>
      <c r="E26" s="142"/>
      <c r="F26" s="142" t="s">
        <v>147</v>
      </c>
      <c r="G26" s="142"/>
      <c r="H26" s="142"/>
      <c r="I26" s="142"/>
      <c r="J26" s="142"/>
      <c r="K26" s="142" t="s">
        <v>148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95" t="s">
        <v>149</v>
      </c>
      <c r="X26" s="196"/>
      <c r="Y26" s="196"/>
      <c r="Z26" s="196"/>
      <c r="AA26" s="197"/>
    </row>
    <row r="27" spans="1:32" ht="75" customHeight="1" x14ac:dyDescent="0.25">
      <c r="A27" s="129" t="s">
        <v>275</v>
      </c>
      <c r="B27" s="129"/>
      <c r="C27" s="129"/>
      <c r="D27" s="129"/>
      <c r="E27" s="129"/>
      <c r="F27" s="130" t="s">
        <v>276</v>
      </c>
      <c r="G27" s="131"/>
      <c r="H27" s="131"/>
      <c r="I27" s="131"/>
      <c r="J27" s="131"/>
      <c r="K27" s="204" t="s">
        <v>277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198" t="s">
        <v>278</v>
      </c>
      <c r="X27" s="199"/>
      <c r="Y27" s="199"/>
      <c r="Z27" s="199"/>
      <c r="AA27" s="200"/>
    </row>
    <row r="28" spans="1:32" ht="79.5" customHeight="1" x14ac:dyDescent="0.25">
      <c r="A28" s="129" t="s">
        <v>275</v>
      </c>
      <c r="B28" s="129"/>
      <c r="C28" s="129"/>
      <c r="D28" s="129"/>
      <c r="E28" s="129"/>
      <c r="F28" s="130" t="s">
        <v>279</v>
      </c>
      <c r="G28" s="131"/>
      <c r="H28" s="131"/>
      <c r="I28" s="131"/>
      <c r="J28" s="131"/>
      <c r="K28" s="131" t="s">
        <v>280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201" t="s">
        <v>219</v>
      </c>
      <c r="X28" s="202"/>
      <c r="Y28" s="202"/>
      <c r="Z28" s="202"/>
      <c r="AA28" s="203"/>
    </row>
    <row r="29" spans="1:32" ht="174.75" customHeight="1" x14ac:dyDescent="0.25">
      <c r="A29" s="129" t="s">
        <v>281</v>
      </c>
      <c r="B29" s="129"/>
      <c r="C29" s="129"/>
      <c r="D29" s="129"/>
      <c r="E29" s="129"/>
      <c r="F29" s="130" t="s">
        <v>282</v>
      </c>
      <c r="G29" s="131"/>
      <c r="H29" s="131"/>
      <c r="I29" s="131"/>
      <c r="J29" s="131"/>
      <c r="K29" s="131" t="s">
        <v>283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98" t="s">
        <v>284</v>
      </c>
      <c r="X29" s="199"/>
      <c r="Y29" s="199"/>
      <c r="Z29" s="199"/>
      <c r="AA29" s="200"/>
    </row>
    <row r="30" spans="1:32" ht="163.5" customHeight="1" x14ac:dyDescent="0.25">
      <c r="A30" s="129" t="s">
        <v>297</v>
      </c>
      <c r="B30" s="129"/>
      <c r="C30" s="129"/>
      <c r="D30" s="129"/>
      <c r="E30" s="129"/>
      <c r="F30" s="130" t="s">
        <v>299</v>
      </c>
      <c r="G30" s="131"/>
      <c r="H30" s="131"/>
      <c r="I30" s="131"/>
      <c r="J30" s="131"/>
      <c r="K30" s="131" t="s">
        <v>298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 t="s">
        <v>313</v>
      </c>
      <c r="X30" s="133"/>
      <c r="Y30" s="133"/>
      <c r="Z30" s="133"/>
      <c r="AA30" s="134"/>
    </row>
    <row r="31" spans="1:32" ht="159" customHeight="1" x14ac:dyDescent="0.25">
      <c r="A31" s="129" t="s">
        <v>312</v>
      </c>
      <c r="B31" s="129"/>
      <c r="C31" s="129"/>
      <c r="D31" s="129"/>
      <c r="E31" s="129"/>
      <c r="F31" s="130" t="s">
        <v>314</v>
      </c>
      <c r="G31" s="131"/>
      <c r="H31" s="131"/>
      <c r="I31" s="131"/>
      <c r="J31" s="131"/>
      <c r="K31" s="131" t="s">
        <v>315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 t="s">
        <v>316</v>
      </c>
      <c r="X31" s="133"/>
      <c r="Y31" s="133"/>
      <c r="Z31" s="133"/>
      <c r="AA31" s="134"/>
    </row>
    <row r="32" spans="1:32" x14ac:dyDescent="0.25">
      <c r="A32" s="91" t="s">
        <v>150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</row>
    <row r="33" spans="1:43" ht="10.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43" ht="27.75" customHeight="1" x14ac:dyDescent="0.25">
      <c r="A34" s="107" t="s">
        <v>151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 t="s">
        <v>152</v>
      </c>
      <c r="L34" s="107"/>
      <c r="M34" s="107"/>
      <c r="N34" s="107"/>
      <c r="O34" s="107"/>
      <c r="P34" s="107"/>
      <c r="Q34" s="107"/>
      <c r="R34" s="107"/>
      <c r="S34" s="188" t="s">
        <v>153</v>
      </c>
      <c r="T34" s="189"/>
      <c r="U34" s="189"/>
      <c r="V34" s="189"/>
      <c r="W34" s="189"/>
      <c r="X34" s="189"/>
      <c r="Y34" s="189"/>
      <c r="Z34" s="190"/>
    </row>
    <row r="35" spans="1:43" ht="18" customHeight="1" x14ac:dyDescent="0.25">
      <c r="A35" s="191" t="s">
        <v>240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73">
        <v>2</v>
      </c>
      <c r="L35" s="173"/>
      <c r="M35" s="173"/>
      <c r="N35" s="173"/>
      <c r="O35" s="173"/>
      <c r="P35" s="173"/>
      <c r="Q35" s="173"/>
      <c r="R35" s="173"/>
      <c r="S35" s="173">
        <v>7800</v>
      </c>
      <c r="T35" s="173"/>
      <c r="U35" s="173"/>
      <c r="V35" s="173"/>
      <c r="W35" s="173"/>
      <c r="X35" s="173"/>
      <c r="Y35" s="173"/>
      <c r="Z35" s="173"/>
    </row>
    <row r="36" spans="1:43" ht="16.5" customHeight="1" x14ac:dyDescent="0.25">
      <c r="A36" s="191" t="s">
        <v>241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73">
        <v>1</v>
      </c>
      <c r="L36" s="173"/>
      <c r="M36" s="173"/>
      <c r="N36" s="173"/>
      <c r="O36" s="173"/>
      <c r="P36" s="173"/>
      <c r="Q36" s="173"/>
      <c r="R36" s="173"/>
      <c r="S36" s="173">
        <v>2900</v>
      </c>
      <c r="T36" s="173"/>
      <c r="U36" s="173"/>
      <c r="V36" s="173"/>
      <c r="W36" s="173"/>
      <c r="X36" s="173"/>
      <c r="Y36" s="173"/>
      <c r="Z36" s="173"/>
    </row>
    <row r="37" spans="1:43" ht="16.5" customHeight="1" x14ac:dyDescent="0.25">
      <c r="A37" s="191" t="s">
        <v>254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73">
        <v>2</v>
      </c>
      <c r="L37" s="173"/>
      <c r="M37" s="173"/>
      <c r="N37" s="173"/>
      <c r="O37" s="173"/>
      <c r="P37" s="173"/>
      <c r="Q37" s="173"/>
      <c r="R37" s="173"/>
      <c r="S37" s="173">
        <v>7800</v>
      </c>
      <c r="T37" s="173"/>
      <c r="U37" s="173"/>
      <c r="V37" s="173"/>
      <c r="W37" s="173"/>
      <c r="X37" s="173"/>
      <c r="Y37" s="173"/>
      <c r="Z37" s="173"/>
    </row>
    <row r="38" spans="1:43" ht="19.5" customHeight="1" x14ac:dyDescent="0.25">
      <c r="A38" s="191" t="s">
        <v>255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73">
        <v>1</v>
      </c>
      <c r="L38" s="173"/>
      <c r="M38" s="173"/>
      <c r="N38" s="173"/>
      <c r="O38" s="173"/>
      <c r="P38" s="173"/>
      <c r="Q38" s="173"/>
      <c r="R38" s="173"/>
      <c r="S38" s="173">
        <v>6825</v>
      </c>
      <c r="T38" s="173"/>
      <c r="U38" s="173"/>
      <c r="V38" s="173"/>
      <c r="W38" s="173"/>
      <c r="X38" s="173"/>
      <c r="Y38" s="173"/>
      <c r="Z38" s="173"/>
    </row>
    <row r="39" spans="1:43" ht="27" customHeight="1" x14ac:dyDescent="0.25">
      <c r="A39" s="192" t="s">
        <v>231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4"/>
      <c r="S39" s="173">
        <f>SUM(S35:S37)</f>
        <v>18500</v>
      </c>
      <c r="T39" s="173"/>
      <c r="U39" s="173"/>
      <c r="V39" s="173"/>
      <c r="W39" s="173"/>
      <c r="X39" s="173"/>
      <c r="Y39" s="173"/>
      <c r="Z39" s="173"/>
    </row>
    <row r="40" spans="1:43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43" x14ac:dyDescent="0.25">
      <c r="A41" s="91" t="s">
        <v>154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4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43" x14ac:dyDescent="0.25">
      <c r="A43" s="107" t="s">
        <v>27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 t="s">
        <v>155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43" x14ac:dyDescent="0.25">
      <c r="A44" s="156" t="s">
        <v>156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4">
        <v>0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43" ht="15.75" x14ac:dyDescent="0.25">
      <c r="A45" s="153" t="s">
        <v>157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>
        <v>843753</v>
      </c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ht="15.75" x14ac:dyDescent="0.25">
      <c r="A46" s="153" t="s">
        <v>158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5">
        <f>O48+O49+O50+O51+O52+O53+O54+O55+O56+O58+O59+O63+O57+O60+O61+O62</f>
        <v>440919</v>
      </c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x14ac:dyDescent="0.25">
      <c r="A47" s="156" t="s">
        <v>159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</row>
    <row r="48" spans="1:43" ht="18" customHeight="1" x14ac:dyDescent="0.25">
      <c r="A48" s="158" t="s">
        <v>242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25">
        <v>9380</v>
      </c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  <c r="AF48" s="151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</row>
    <row r="49" spans="1:43" ht="18" customHeight="1" x14ac:dyDescent="0.25">
      <c r="A49" s="145" t="s">
        <v>243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148">
        <v>6380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0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</row>
    <row r="50" spans="1:43" ht="18" customHeight="1" x14ac:dyDescent="0.25">
      <c r="A50" s="145" t="s">
        <v>244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  <c r="O50" s="148">
        <v>30680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50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1:43" ht="18" customHeight="1" x14ac:dyDescent="0.25">
      <c r="A51" s="145" t="s">
        <v>256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148">
        <v>12194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1:43" ht="18" customHeight="1" x14ac:dyDescent="0.25">
      <c r="A52" s="145" t="s">
        <v>257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O52" s="148">
        <v>8580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50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</row>
    <row r="53" spans="1:43" ht="18" customHeight="1" x14ac:dyDescent="0.25">
      <c r="A53" s="145" t="s">
        <v>261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7"/>
      <c r="O53" s="148">
        <v>63000</v>
      </c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50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</row>
    <row r="54" spans="1:43" ht="18" customHeight="1" x14ac:dyDescent="0.25">
      <c r="A54" s="145" t="s">
        <v>263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7"/>
      <c r="O54" s="148">
        <v>120113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50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</row>
    <row r="55" spans="1:43" ht="18" customHeight="1" x14ac:dyDescent="0.25">
      <c r="A55" s="145" t="s">
        <v>262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48">
        <v>15980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50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</row>
    <row r="56" spans="1:43" ht="18" customHeight="1" x14ac:dyDescent="0.25">
      <c r="A56" s="145" t="s">
        <v>264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7"/>
      <c r="O56" s="148">
        <v>68512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50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</row>
    <row r="57" spans="1:43" ht="27" customHeight="1" x14ac:dyDescent="0.25">
      <c r="A57" s="145" t="s">
        <v>292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7"/>
      <c r="O57" s="148">
        <v>11000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50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1:43" ht="27" customHeight="1" x14ac:dyDescent="0.25">
      <c r="A58" s="145" t="s">
        <v>293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7"/>
      <c r="O58" s="148">
        <v>18800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50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</row>
    <row r="59" spans="1:43" ht="18" customHeight="1" x14ac:dyDescent="0.25">
      <c r="A59" s="145" t="s">
        <v>291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8">
        <v>12600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50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</row>
    <row r="60" spans="1:43" ht="18" customHeight="1" x14ac:dyDescent="0.25">
      <c r="A60" s="145" t="s">
        <v>295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7"/>
      <c r="O60" s="148">
        <v>18700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50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1:43" ht="29.25" customHeight="1" x14ac:dyDescent="0.25">
      <c r="A61" s="145" t="s">
        <v>294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7"/>
      <c r="O61" s="148">
        <v>16000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50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1:43" ht="29.25" customHeight="1" x14ac:dyDescent="0.25">
      <c r="A62" s="145" t="s">
        <v>265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  <c r="O62" s="148">
        <v>10100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50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1:43" ht="32.25" customHeight="1" x14ac:dyDescent="0.25">
      <c r="A63" s="145" t="s">
        <v>296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7"/>
      <c r="O63" s="148">
        <v>18900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50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</row>
    <row r="64" spans="1:43" x14ac:dyDescent="0.25">
      <c r="A64" s="91" t="s">
        <v>160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</row>
    <row r="65" spans="1:26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62.25" customHeight="1" x14ac:dyDescent="0.25">
      <c r="A66" s="107" t="s">
        <v>192</v>
      </c>
      <c r="B66" s="107"/>
      <c r="C66" s="107"/>
      <c r="D66" s="107"/>
      <c r="E66" s="107"/>
      <c r="F66" s="107"/>
      <c r="G66" s="107"/>
      <c r="H66" s="107" t="s">
        <v>161</v>
      </c>
      <c r="I66" s="107"/>
      <c r="J66" s="107"/>
      <c r="K66" s="107"/>
      <c r="L66" s="107"/>
      <c r="M66" s="107"/>
      <c r="N66" s="107"/>
      <c r="O66" s="107" t="s">
        <v>162</v>
      </c>
      <c r="P66" s="107"/>
      <c r="Q66" s="107"/>
      <c r="R66" s="107"/>
      <c r="S66" s="107"/>
      <c r="T66" s="107"/>
      <c r="U66" s="107"/>
      <c r="V66" s="107"/>
      <c r="W66" s="205" t="s">
        <v>196</v>
      </c>
      <c r="X66" s="206"/>
      <c r="Y66" s="206"/>
      <c r="Z66" s="207"/>
    </row>
    <row r="67" spans="1:26" ht="36" customHeight="1" x14ac:dyDescent="0.25">
      <c r="A67" s="136" t="s">
        <v>234</v>
      </c>
      <c r="B67" s="136"/>
      <c r="C67" s="136"/>
      <c r="D67" s="136"/>
      <c r="E67" s="136"/>
      <c r="F67" s="136"/>
      <c r="G67" s="136"/>
      <c r="H67" s="137">
        <v>21660</v>
      </c>
      <c r="I67" s="137"/>
      <c r="J67" s="137"/>
      <c r="K67" s="137"/>
      <c r="L67" s="137"/>
      <c r="M67" s="137"/>
      <c r="N67" s="137"/>
      <c r="O67" s="128" t="s">
        <v>246</v>
      </c>
      <c r="P67" s="128"/>
      <c r="Q67" s="128"/>
      <c r="R67" s="128"/>
      <c r="S67" s="128"/>
      <c r="T67" s="128"/>
      <c r="U67" s="128"/>
      <c r="V67" s="128"/>
      <c r="W67" s="128" t="s">
        <v>247</v>
      </c>
      <c r="X67" s="128"/>
      <c r="Y67" s="128"/>
      <c r="Z67" s="128"/>
    </row>
    <row r="68" spans="1:26" ht="26.25" customHeight="1" x14ac:dyDescent="0.25">
      <c r="A68" s="136" t="s">
        <v>248</v>
      </c>
      <c r="B68" s="136"/>
      <c r="C68" s="136"/>
      <c r="D68" s="136"/>
      <c r="E68" s="136"/>
      <c r="F68" s="136"/>
      <c r="G68" s="136"/>
      <c r="H68" s="137">
        <v>7395</v>
      </c>
      <c r="I68" s="137"/>
      <c r="J68" s="137"/>
      <c r="K68" s="137"/>
      <c r="L68" s="137"/>
      <c r="M68" s="137"/>
      <c r="N68" s="137"/>
      <c r="O68" s="128" t="s">
        <v>250</v>
      </c>
      <c r="P68" s="128"/>
      <c r="Q68" s="128"/>
      <c r="R68" s="128"/>
      <c r="S68" s="128"/>
      <c r="T68" s="128"/>
      <c r="U68" s="128"/>
      <c r="V68" s="128"/>
      <c r="W68" s="128" t="s">
        <v>249</v>
      </c>
      <c r="X68" s="128"/>
      <c r="Y68" s="128"/>
      <c r="Z68" s="128"/>
    </row>
    <row r="69" spans="1:26" ht="36.75" customHeight="1" x14ac:dyDescent="0.25">
      <c r="A69" s="136" t="s">
        <v>251</v>
      </c>
      <c r="B69" s="136"/>
      <c r="C69" s="136"/>
      <c r="D69" s="136"/>
      <c r="E69" s="136"/>
      <c r="F69" s="136"/>
      <c r="G69" s="136"/>
      <c r="H69" s="137">
        <v>77000</v>
      </c>
      <c r="I69" s="137"/>
      <c r="J69" s="137"/>
      <c r="K69" s="137"/>
      <c r="L69" s="137"/>
      <c r="M69" s="137"/>
      <c r="N69" s="137"/>
      <c r="O69" s="128" t="s">
        <v>253</v>
      </c>
      <c r="P69" s="128"/>
      <c r="Q69" s="128"/>
      <c r="R69" s="128"/>
      <c r="S69" s="128"/>
      <c r="T69" s="128"/>
      <c r="U69" s="128"/>
      <c r="V69" s="128"/>
      <c r="W69" s="128" t="s">
        <v>252</v>
      </c>
      <c r="X69" s="128"/>
      <c r="Y69" s="128"/>
      <c r="Z69" s="128"/>
    </row>
    <row r="70" spans="1:26" ht="30" customHeight="1" x14ac:dyDescent="0.25">
      <c r="A70" s="136" t="s">
        <v>258</v>
      </c>
      <c r="B70" s="136"/>
      <c r="C70" s="136"/>
      <c r="D70" s="136"/>
      <c r="E70" s="136"/>
      <c r="F70" s="136"/>
      <c r="G70" s="136"/>
      <c r="H70" s="137">
        <v>34998</v>
      </c>
      <c r="I70" s="137"/>
      <c r="J70" s="137"/>
      <c r="K70" s="137"/>
      <c r="L70" s="137"/>
      <c r="M70" s="137"/>
      <c r="N70" s="137"/>
      <c r="O70" s="128" t="s">
        <v>260</v>
      </c>
      <c r="P70" s="128"/>
      <c r="Q70" s="128"/>
      <c r="R70" s="128"/>
      <c r="S70" s="128"/>
      <c r="T70" s="128"/>
      <c r="U70" s="128"/>
      <c r="V70" s="128"/>
      <c r="W70" s="128" t="s">
        <v>259</v>
      </c>
      <c r="X70" s="128"/>
      <c r="Y70" s="128"/>
      <c r="Z70" s="128"/>
    </row>
    <row r="71" spans="1:26" ht="27.75" customHeight="1" x14ac:dyDescent="0.25">
      <c r="A71" s="136" t="s">
        <v>258</v>
      </c>
      <c r="B71" s="136"/>
      <c r="C71" s="136"/>
      <c r="D71" s="136"/>
      <c r="E71" s="136"/>
      <c r="F71" s="136"/>
      <c r="G71" s="136"/>
      <c r="H71" s="137">
        <v>78000</v>
      </c>
      <c r="I71" s="137"/>
      <c r="J71" s="137"/>
      <c r="K71" s="137"/>
      <c r="L71" s="137"/>
      <c r="M71" s="137"/>
      <c r="N71" s="137"/>
      <c r="O71" s="128" t="s">
        <v>286</v>
      </c>
      <c r="P71" s="128"/>
      <c r="Q71" s="128"/>
      <c r="R71" s="128"/>
      <c r="S71" s="128"/>
      <c r="T71" s="128"/>
      <c r="U71" s="128"/>
      <c r="V71" s="128"/>
      <c r="W71" s="128" t="s">
        <v>287</v>
      </c>
      <c r="X71" s="128"/>
      <c r="Y71" s="128"/>
      <c r="Z71" s="128"/>
    </row>
    <row r="72" spans="1:26" ht="30" customHeight="1" x14ac:dyDescent="0.25">
      <c r="A72" s="136" t="s">
        <v>258</v>
      </c>
      <c r="B72" s="136"/>
      <c r="C72" s="136"/>
      <c r="D72" s="136"/>
      <c r="E72" s="136"/>
      <c r="F72" s="136"/>
      <c r="G72" s="136"/>
      <c r="H72" s="137">
        <v>39998</v>
      </c>
      <c r="I72" s="137"/>
      <c r="J72" s="137"/>
      <c r="K72" s="137"/>
      <c r="L72" s="137"/>
      <c r="M72" s="137"/>
      <c r="N72" s="137"/>
      <c r="O72" s="128" t="s">
        <v>260</v>
      </c>
      <c r="P72" s="128"/>
      <c r="Q72" s="128"/>
      <c r="R72" s="128"/>
      <c r="S72" s="128"/>
      <c r="T72" s="128"/>
      <c r="U72" s="128"/>
      <c r="V72" s="128"/>
      <c r="W72" s="128" t="s">
        <v>266</v>
      </c>
      <c r="X72" s="128"/>
      <c r="Y72" s="128"/>
      <c r="Z72" s="128"/>
    </row>
    <row r="73" spans="1:26" ht="24.75" customHeight="1" x14ac:dyDescent="0.25">
      <c r="A73" s="136" t="s">
        <v>248</v>
      </c>
      <c r="B73" s="136"/>
      <c r="C73" s="136"/>
      <c r="D73" s="136"/>
      <c r="E73" s="136"/>
      <c r="F73" s="136"/>
      <c r="G73" s="136"/>
      <c r="H73" s="137">
        <v>6400</v>
      </c>
      <c r="I73" s="137"/>
      <c r="J73" s="137"/>
      <c r="K73" s="137"/>
      <c r="L73" s="137"/>
      <c r="M73" s="137"/>
      <c r="N73" s="137"/>
      <c r="O73" s="128" t="s">
        <v>271</v>
      </c>
      <c r="P73" s="128"/>
      <c r="Q73" s="128"/>
      <c r="R73" s="128"/>
      <c r="S73" s="128"/>
      <c r="T73" s="128"/>
      <c r="U73" s="128"/>
      <c r="V73" s="128"/>
      <c r="W73" s="128" t="s">
        <v>267</v>
      </c>
      <c r="X73" s="128"/>
      <c r="Y73" s="128"/>
      <c r="Z73" s="128"/>
    </row>
    <row r="74" spans="1:26" ht="27.75" customHeight="1" x14ac:dyDescent="0.25">
      <c r="A74" s="136" t="s">
        <v>268</v>
      </c>
      <c r="B74" s="136"/>
      <c r="C74" s="136"/>
      <c r="D74" s="136"/>
      <c r="E74" s="136"/>
      <c r="F74" s="136"/>
      <c r="G74" s="136"/>
      <c r="H74" s="137">
        <v>10176</v>
      </c>
      <c r="I74" s="137"/>
      <c r="J74" s="137"/>
      <c r="K74" s="137"/>
      <c r="L74" s="137"/>
      <c r="M74" s="137"/>
      <c r="N74" s="137"/>
      <c r="O74" s="128" t="s">
        <v>269</v>
      </c>
      <c r="P74" s="128"/>
      <c r="Q74" s="128"/>
      <c r="R74" s="128"/>
      <c r="S74" s="128"/>
      <c r="T74" s="128"/>
      <c r="U74" s="128"/>
      <c r="V74" s="128"/>
      <c r="W74" s="128" t="s">
        <v>270</v>
      </c>
      <c r="X74" s="128"/>
      <c r="Y74" s="128"/>
      <c r="Z74" s="128"/>
    </row>
    <row r="75" spans="1:26" ht="27.75" customHeight="1" x14ac:dyDescent="0.25">
      <c r="A75" s="136" t="s">
        <v>272</v>
      </c>
      <c r="B75" s="136"/>
      <c r="C75" s="136"/>
      <c r="D75" s="136"/>
      <c r="E75" s="136"/>
      <c r="F75" s="136"/>
      <c r="G75" s="136"/>
      <c r="H75" s="137">
        <v>6500</v>
      </c>
      <c r="I75" s="137"/>
      <c r="J75" s="137"/>
      <c r="K75" s="137"/>
      <c r="L75" s="137"/>
      <c r="M75" s="137"/>
      <c r="N75" s="137"/>
      <c r="O75" s="128" t="s">
        <v>274</v>
      </c>
      <c r="P75" s="128"/>
      <c r="Q75" s="128"/>
      <c r="R75" s="128"/>
      <c r="S75" s="128"/>
      <c r="T75" s="128"/>
      <c r="U75" s="128"/>
      <c r="V75" s="128"/>
      <c r="W75" s="128" t="s">
        <v>273</v>
      </c>
      <c r="X75" s="128"/>
      <c r="Y75" s="128"/>
      <c r="Z75" s="128"/>
    </row>
    <row r="76" spans="1:26" ht="65.25" customHeight="1" x14ac:dyDescent="0.25">
      <c r="A76" s="136" t="s">
        <v>288</v>
      </c>
      <c r="B76" s="136"/>
      <c r="C76" s="136"/>
      <c r="D76" s="136"/>
      <c r="E76" s="136"/>
      <c r="F76" s="136"/>
      <c r="G76" s="136"/>
      <c r="H76" s="137">
        <v>2442.92</v>
      </c>
      <c r="I76" s="137"/>
      <c r="J76" s="137"/>
      <c r="K76" s="137"/>
      <c r="L76" s="137"/>
      <c r="M76" s="137"/>
      <c r="N76" s="137"/>
      <c r="O76" s="128" t="s">
        <v>289</v>
      </c>
      <c r="P76" s="128"/>
      <c r="Q76" s="128"/>
      <c r="R76" s="128"/>
      <c r="S76" s="128"/>
      <c r="T76" s="128"/>
      <c r="U76" s="128"/>
      <c r="V76" s="128"/>
      <c r="W76" s="128" t="s">
        <v>290</v>
      </c>
      <c r="X76" s="128"/>
      <c r="Y76" s="128"/>
      <c r="Z76" s="128"/>
    </row>
    <row r="77" spans="1:26" ht="45" customHeight="1" x14ac:dyDescent="0.25">
      <c r="A77" s="136" t="s">
        <v>306</v>
      </c>
      <c r="B77" s="136"/>
      <c r="C77" s="136"/>
      <c r="D77" s="136"/>
      <c r="E77" s="136"/>
      <c r="F77" s="136"/>
      <c r="G77" s="136"/>
      <c r="H77" s="125">
        <v>44150</v>
      </c>
      <c r="I77" s="126"/>
      <c r="J77" s="126"/>
      <c r="K77" s="126"/>
      <c r="L77" s="126"/>
      <c r="M77" s="126"/>
      <c r="N77" s="127"/>
      <c r="O77" s="128" t="s">
        <v>308</v>
      </c>
      <c r="P77" s="128"/>
      <c r="Q77" s="128"/>
      <c r="R77" s="128"/>
      <c r="S77" s="128"/>
      <c r="T77" s="128"/>
      <c r="U77" s="128"/>
      <c r="V77" s="128"/>
      <c r="W77" s="128" t="s">
        <v>307</v>
      </c>
      <c r="X77" s="128"/>
      <c r="Y77" s="128"/>
      <c r="Z77" s="128"/>
    </row>
    <row r="78" spans="1:26" ht="45" customHeight="1" x14ac:dyDescent="0.25">
      <c r="A78" s="136" t="s">
        <v>311</v>
      </c>
      <c r="B78" s="136"/>
      <c r="C78" s="136"/>
      <c r="D78" s="136"/>
      <c r="E78" s="136"/>
      <c r="F78" s="136"/>
      <c r="G78" s="136"/>
      <c r="H78" s="125">
        <v>17500</v>
      </c>
      <c r="I78" s="126"/>
      <c r="J78" s="126"/>
      <c r="K78" s="126"/>
      <c r="L78" s="126"/>
      <c r="M78" s="126"/>
      <c r="N78" s="127"/>
      <c r="O78" s="128" t="s">
        <v>309</v>
      </c>
      <c r="P78" s="128"/>
      <c r="Q78" s="128"/>
      <c r="R78" s="128"/>
      <c r="S78" s="128"/>
      <c r="T78" s="128"/>
      <c r="U78" s="128"/>
      <c r="V78" s="128"/>
      <c r="W78" s="128" t="s">
        <v>310</v>
      </c>
      <c r="X78" s="128"/>
      <c r="Y78" s="128"/>
      <c r="Z78" s="128"/>
    </row>
    <row r="79" spans="1:26" ht="21" customHeight="1" x14ac:dyDescent="0.25">
      <c r="A79" s="160" t="s">
        <v>163</v>
      </c>
      <c r="B79" s="161"/>
      <c r="C79" s="161"/>
      <c r="D79" s="161"/>
      <c r="E79" s="161"/>
      <c r="F79" s="161"/>
      <c r="G79" s="162"/>
      <c r="H79" s="143">
        <f>SUM(H67:H78)</f>
        <v>346219.92</v>
      </c>
      <c r="I79" s="143"/>
      <c r="J79" s="143"/>
      <c r="K79" s="143"/>
      <c r="L79" s="143"/>
      <c r="M79" s="143"/>
      <c r="N79" s="143"/>
      <c r="O79" s="157"/>
      <c r="P79" s="157"/>
      <c r="Q79" s="157"/>
      <c r="R79" s="157"/>
      <c r="S79" s="157"/>
      <c r="T79" s="157"/>
      <c r="U79" s="157"/>
      <c r="V79" s="157"/>
      <c r="W79" s="159"/>
      <c r="X79" s="159"/>
      <c r="Y79" s="159"/>
      <c r="Z79" s="159"/>
    </row>
    <row r="80" spans="1:26" ht="10.5" customHeight="1" x14ac:dyDescent="0.25">
      <c r="A80" s="22"/>
      <c r="B80" s="22"/>
      <c r="C80" s="22"/>
      <c r="D80" s="22"/>
      <c r="E80" s="22"/>
      <c r="F80" s="22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39" x14ac:dyDescent="0.25">
      <c r="A81" s="91" t="s">
        <v>164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</row>
    <row r="82" spans="1:39" ht="3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39" x14ac:dyDescent="0.25">
      <c r="A83" s="91" t="s">
        <v>165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</row>
    <row r="84" spans="1:39" ht="0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39" ht="54.75" customHeight="1" x14ac:dyDescent="0.25">
      <c r="A85" s="142" t="s">
        <v>27</v>
      </c>
      <c r="B85" s="142"/>
      <c r="C85" s="142"/>
      <c r="D85" s="142"/>
      <c r="E85" s="142"/>
      <c r="F85" s="142"/>
      <c r="G85" s="142"/>
      <c r="H85" s="142" t="s">
        <v>170</v>
      </c>
      <c r="I85" s="142"/>
      <c r="J85" s="142" t="s">
        <v>166</v>
      </c>
      <c r="K85" s="142"/>
      <c r="L85" s="142" t="s">
        <v>167</v>
      </c>
      <c r="M85" s="142"/>
      <c r="N85" s="142"/>
      <c r="O85" s="142" t="s">
        <v>168</v>
      </c>
      <c r="P85" s="142"/>
      <c r="Q85" s="142"/>
      <c r="R85" s="142"/>
      <c r="S85" s="142" t="s">
        <v>194</v>
      </c>
      <c r="T85" s="142"/>
      <c r="U85" s="142"/>
      <c r="V85" s="142"/>
      <c r="W85" s="142" t="s">
        <v>169</v>
      </c>
      <c r="X85" s="142"/>
      <c r="Y85" s="142"/>
      <c r="Z85" s="142"/>
      <c r="AG85" s="6"/>
      <c r="AH85" s="6"/>
      <c r="AI85" s="6"/>
      <c r="AJ85" s="6"/>
      <c r="AK85" s="6"/>
      <c r="AL85" s="6"/>
      <c r="AM85" s="6"/>
    </row>
    <row r="86" spans="1:39" x14ac:dyDescent="0.25">
      <c r="A86" s="138" t="s">
        <v>171</v>
      </c>
      <c r="B86" s="138"/>
      <c r="C86" s="138"/>
      <c r="D86" s="138"/>
      <c r="E86" s="138"/>
      <c r="F86" s="138"/>
      <c r="G86" s="138"/>
      <c r="H86" s="139" t="s">
        <v>219</v>
      </c>
      <c r="I86" s="141"/>
      <c r="J86" s="139" t="s">
        <v>219</v>
      </c>
      <c r="K86" s="141"/>
      <c r="L86" s="139" t="s">
        <v>219</v>
      </c>
      <c r="M86" s="140"/>
      <c r="N86" s="141"/>
      <c r="O86" s="139" t="s">
        <v>219</v>
      </c>
      <c r="P86" s="140"/>
      <c r="Q86" s="140"/>
      <c r="R86" s="141"/>
      <c r="S86" s="139"/>
      <c r="T86" s="140"/>
      <c r="U86" s="140"/>
      <c r="V86" s="141"/>
      <c r="W86" s="139"/>
      <c r="X86" s="140"/>
      <c r="Y86" s="140"/>
      <c r="Z86" s="141"/>
    </row>
    <row r="87" spans="1:39" x14ac:dyDescent="0.25">
      <c r="A87" s="138" t="s">
        <v>172</v>
      </c>
      <c r="B87" s="138"/>
      <c r="C87" s="138"/>
      <c r="D87" s="138"/>
      <c r="E87" s="138"/>
      <c r="F87" s="138"/>
      <c r="G87" s="138"/>
      <c r="H87" s="139" t="s">
        <v>219</v>
      </c>
      <c r="I87" s="141"/>
      <c r="J87" s="139" t="s">
        <v>219</v>
      </c>
      <c r="K87" s="141"/>
      <c r="L87" s="139" t="s">
        <v>219</v>
      </c>
      <c r="M87" s="140"/>
      <c r="N87" s="141"/>
      <c r="O87" s="139" t="s">
        <v>219</v>
      </c>
      <c r="P87" s="140"/>
      <c r="Q87" s="140"/>
      <c r="R87" s="141"/>
      <c r="S87" s="139"/>
      <c r="T87" s="140"/>
      <c r="U87" s="140"/>
      <c r="V87" s="141"/>
      <c r="W87" s="139"/>
      <c r="X87" s="140"/>
      <c r="Y87" s="140"/>
      <c r="Z87" s="141"/>
    </row>
    <row r="88" spans="1:39" x14ac:dyDescent="0.25">
      <c r="A88" s="138" t="s">
        <v>173</v>
      </c>
      <c r="B88" s="138"/>
      <c r="C88" s="138"/>
      <c r="D88" s="138"/>
      <c r="E88" s="138"/>
      <c r="F88" s="138"/>
      <c r="G88" s="138"/>
      <c r="H88" s="139" t="s">
        <v>219</v>
      </c>
      <c r="I88" s="141"/>
      <c r="J88" s="139" t="s">
        <v>219</v>
      </c>
      <c r="K88" s="141"/>
      <c r="L88" s="139" t="s">
        <v>219</v>
      </c>
      <c r="M88" s="140"/>
      <c r="N88" s="141"/>
      <c r="O88" s="139" t="s">
        <v>219</v>
      </c>
      <c r="P88" s="140"/>
      <c r="Q88" s="140"/>
      <c r="R88" s="141"/>
      <c r="S88" s="139"/>
      <c r="T88" s="140"/>
      <c r="U88" s="140"/>
      <c r="V88" s="141"/>
      <c r="W88" s="139"/>
      <c r="X88" s="140"/>
      <c r="Y88" s="140"/>
      <c r="Z88" s="141"/>
    </row>
    <row r="89" spans="1:39" x14ac:dyDescent="0.25">
      <c r="A89" s="138" t="s">
        <v>174</v>
      </c>
      <c r="B89" s="138"/>
      <c r="C89" s="138"/>
      <c r="D89" s="138"/>
      <c r="E89" s="138"/>
      <c r="F89" s="138"/>
      <c r="G89" s="138"/>
      <c r="H89" s="139" t="s">
        <v>219</v>
      </c>
      <c r="I89" s="141"/>
      <c r="J89" s="139" t="s">
        <v>219</v>
      </c>
      <c r="K89" s="141"/>
      <c r="L89" s="139" t="s">
        <v>219</v>
      </c>
      <c r="M89" s="140"/>
      <c r="N89" s="141"/>
      <c r="O89" s="139" t="s">
        <v>219</v>
      </c>
      <c r="P89" s="140"/>
      <c r="Q89" s="140"/>
      <c r="R89" s="141"/>
      <c r="S89" s="139"/>
      <c r="T89" s="140"/>
      <c r="U89" s="140"/>
      <c r="V89" s="141"/>
      <c r="W89" s="139"/>
      <c r="X89" s="140"/>
      <c r="Y89" s="140"/>
      <c r="Z89" s="141"/>
    </row>
    <row r="90" spans="1:39" ht="7.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39" x14ac:dyDescent="0.25">
      <c r="A91" s="91" t="s">
        <v>180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39" ht="6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39" ht="36.75" customHeight="1" x14ac:dyDescent="0.25">
      <c r="A93" s="73" t="s">
        <v>27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 t="s">
        <v>176</v>
      </c>
      <c r="M93" s="73"/>
      <c r="N93" s="73"/>
      <c r="O93" s="163" t="s">
        <v>175</v>
      </c>
      <c r="P93" s="163"/>
      <c r="Q93" s="163"/>
      <c r="R93" s="163"/>
      <c r="S93" s="163" t="s">
        <v>193</v>
      </c>
      <c r="T93" s="163"/>
      <c r="U93" s="163"/>
      <c r="V93" s="163"/>
      <c r="W93" s="163" t="s">
        <v>169</v>
      </c>
      <c r="X93" s="163"/>
      <c r="Y93" s="163"/>
      <c r="Z93" s="163"/>
    </row>
    <row r="94" spans="1:39" ht="11.25" customHeight="1" x14ac:dyDescent="0.25">
      <c r="A94" s="138" t="s">
        <v>177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08" t="s">
        <v>219</v>
      </c>
      <c r="M94" s="108"/>
      <c r="N94" s="108"/>
      <c r="O94" s="108" t="s">
        <v>219</v>
      </c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39" ht="7.5" customHeight="1" x14ac:dyDescent="0.25">
      <c r="A95" s="138" t="s">
        <v>178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08" t="s">
        <v>219</v>
      </c>
      <c r="M95" s="108"/>
      <c r="N95" s="108"/>
      <c r="O95" s="108" t="s">
        <v>219</v>
      </c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39" ht="10.5" customHeight="1" x14ac:dyDescent="0.25">
      <c r="A96" s="138" t="s">
        <v>179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08" t="s">
        <v>219</v>
      </c>
      <c r="M96" s="108"/>
      <c r="N96" s="108"/>
      <c r="O96" s="108" t="s">
        <v>219</v>
      </c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7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7" x14ac:dyDescent="0.25">
      <c r="A98" s="91" t="s">
        <v>181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</row>
    <row r="99" spans="1:27" ht="10.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7" x14ac:dyDescent="0.25">
      <c r="A100" s="107" t="s">
        <v>182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 t="s">
        <v>183</v>
      </c>
      <c r="U100" s="107"/>
      <c r="V100" s="107"/>
      <c r="W100" s="107"/>
      <c r="X100" s="107"/>
      <c r="Y100" s="107"/>
      <c r="Z100" s="107"/>
    </row>
    <row r="101" spans="1:27" ht="18.75" customHeight="1" x14ac:dyDescent="0.25">
      <c r="A101" s="166" t="s">
        <v>220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7">
        <v>4296107.0999999996</v>
      </c>
      <c r="U101" s="167"/>
      <c r="V101" s="167"/>
      <c r="W101" s="167"/>
      <c r="X101" s="167"/>
      <c r="Y101" s="167"/>
      <c r="Z101" s="167"/>
    </row>
    <row r="102" spans="1:27" ht="27.75" customHeight="1" x14ac:dyDescent="0.25">
      <c r="A102" s="166" t="s">
        <v>221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7">
        <v>287000</v>
      </c>
      <c r="U102" s="167"/>
      <c r="V102" s="167"/>
      <c r="W102" s="167"/>
      <c r="X102" s="167"/>
      <c r="Y102" s="167"/>
      <c r="Z102" s="167"/>
    </row>
    <row r="103" spans="1:27" ht="27.75" customHeight="1" x14ac:dyDescent="0.25">
      <c r="A103" s="166" t="s">
        <v>222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7">
        <v>56930</v>
      </c>
      <c r="U103" s="167"/>
      <c r="V103" s="167"/>
      <c r="W103" s="167"/>
      <c r="X103" s="167"/>
      <c r="Y103" s="167"/>
      <c r="Z103" s="167"/>
    </row>
    <row r="104" spans="1:27" ht="21.75" customHeight="1" x14ac:dyDescent="0.25">
      <c r="A104" s="164" t="s">
        <v>140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5">
        <f>SUM(T101:T103)</f>
        <v>4640037.0999999996</v>
      </c>
      <c r="U104" s="165"/>
      <c r="V104" s="165"/>
      <c r="W104" s="165"/>
      <c r="X104" s="165"/>
      <c r="Y104" s="165"/>
      <c r="Z104" s="165"/>
    </row>
    <row r="105" spans="1:27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7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7" ht="8.2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7" ht="32.25" customHeight="1" x14ac:dyDescent="0.25">
      <c r="A108" s="135" t="s">
        <v>302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</row>
    <row r="109" spans="1:27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7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7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7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</sheetData>
  <mergeCells count="299">
    <mergeCell ref="W26:AA26"/>
    <mergeCell ref="W27:AA27"/>
    <mergeCell ref="W28:AA28"/>
    <mergeCell ref="W29:AA29"/>
    <mergeCell ref="W31:AA31"/>
    <mergeCell ref="A71:G71"/>
    <mergeCell ref="H71:N71"/>
    <mergeCell ref="O71:V71"/>
    <mergeCell ref="W71:Z71"/>
    <mergeCell ref="O44:Z44"/>
    <mergeCell ref="A38:J38"/>
    <mergeCell ref="K38:R38"/>
    <mergeCell ref="S38:Z38"/>
    <mergeCell ref="K26:V26"/>
    <mergeCell ref="K27:V27"/>
    <mergeCell ref="A36:J36"/>
    <mergeCell ref="K36:R36"/>
    <mergeCell ref="S36:Z36"/>
    <mergeCell ref="A32:Z32"/>
    <mergeCell ref="A26:E26"/>
    <mergeCell ref="F26:J26"/>
    <mergeCell ref="S35:Z35"/>
    <mergeCell ref="W66:Z66"/>
    <mergeCell ref="S39:Z39"/>
    <mergeCell ref="O61:Z61"/>
    <mergeCell ref="A62:N62"/>
    <mergeCell ref="O62:Z62"/>
    <mergeCell ref="A73:G73"/>
    <mergeCell ref="H73:N73"/>
    <mergeCell ref="O73:V73"/>
    <mergeCell ref="W73:Z73"/>
    <mergeCell ref="A72:G72"/>
    <mergeCell ref="H72:N72"/>
    <mergeCell ref="O72:V72"/>
    <mergeCell ref="W72:Z72"/>
    <mergeCell ref="A68:G68"/>
    <mergeCell ref="H68:N68"/>
    <mergeCell ref="A78:G78"/>
    <mergeCell ref="A28:E28"/>
    <mergeCell ref="F28:J28"/>
    <mergeCell ref="K28:V28"/>
    <mergeCell ref="A29:E29"/>
    <mergeCell ref="F29:J29"/>
    <mergeCell ref="K29:V29"/>
    <mergeCell ref="A31:E31"/>
    <mergeCell ref="H85:I85"/>
    <mergeCell ref="J85:K85"/>
    <mergeCell ref="L85:N85"/>
    <mergeCell ref="A76:G76"/>
    <mergeCell ref="H76:N76"/>
    <mergeCell ref="O76:V76"/>
    <mergeCell ref="A74:G74"/>
    <mergeCell ref="H74:N74"/>
    <mergeCell ref="O74:V74"/>
    <mergeCell ref="A37:J37"/>
    <mergeCell ref="K37:R37"/>
    <mergeCell ref="S37:Z37"/>
    <mergeCell ref="A51:N51"/>
    <mergeCell ref="A50:N50"/>
    <mergeCell ref="A52:N52"/>
    <mergeCell ref="O66:V66"/>
    <mergeCell ref="K31:V31"/>
    <mergeCell ref="O51:Z51"/>
    <mergeCell ref="O52:Z52"/>
    <mergeCell ref="A64:Z64"/>
    <mergeCell ref="W76:Z76"/>
    <mergeCell ref="W74:Z74"/>
    <mergeCell ref="A77:G77"/>
    <mergeCell ref="W77:Z77"/>
    <mergeCell ref="H77:N77"/>
    <mergeCell ref="O77:V77"/>
    <mergeCell ref="A69:G69"/>
    <mergeCell ref="H69:N69"/>
    <mergeCell ref="W69:Z69"/>
    <mergeCell ref="A39:R39"/>
    <mergeCell ref="A44:N44"/>
    <mergeCell ref="A75:G75"/>
    <mergeCell ref="H75:N75"/>
    <mergeCell ref="O75:V75"/>
    <mergeCell ref="W75:Z75"/>
    <mergeCell ref="A57:N57"/>
    <mergeCell ref="O57:Z57"/>
    <mergeCell ref="A60:N60"/>
    <mergeCell ref="O60:Z60"/>
    <mergeCell ref="A61:N61"/>
    <mergeCell ref="Q15:U15"/>
    <mergeCell ref="G16:K16"/>
    <mergeCell ref="L16:P16"/>
    <mergeCell ref="Q16:U16"/>
    <mergeCell ref="O68:V68"/>
    <mergeCell ref="W68:Z68"/>
    <mergeCell ref="O69:V69"/>
    <mergeCell ref="A70:G70"/>
    <mergeCell ref="H70:N70"/>
    <mergeCell ref="O70:V70"/>
    <mergeCell ref="W70:Z70"/>
    <mergeCell ref="L20:P20"/>
    <mergeCell ref="Q20:U20"/>
    <mergeCell ref="A66:G66"/>
    <mergeCell ref="H66:N66"/>
    <mergeCell ref="A41:Z41"/>
    <mergeCell ref="A43:N43"/>
    <mergeCell ref="O43:Z43"/>
    <mergeCell ref="A34:J34"/>
    <mergeCell ref="K34:R34"/>
    <mergeCell ref="S34:Z34"/>
    <mergeCell ref="A35:J35"/>
    <mergeCell ref="K35:R35"/>
    <mergeCell ref="F31:J31"/>
    <mergeCell ref="A1:Z1"/>
    <mergeCell ref="V12:Z20"/>
    <mergeCell ref="A24:Z24"/>
    <mergeCell ref="V11:Z11"/>
    <mergeCell ref="Q11:U11"/>
    <mergeCell ref="L11:P11"/>
    <mergeCell ref="G11:K11"/>
    <mergeCell ref="A11:F11"/>
    <mergeCell ref="V5:X5"/>
    <mergeCell ref="Y5:Z5"/>
    <mergeCell ref="S3:Z3"/>
    <mergeCell ref="A7:Z7"/>
    <mergeCell ref="A9:Z9"/>
    <mergeCell ref="M5:N5"/>
    <mergeCell ref="O5:P5"/>
    <mergeCell ref="Q5:R5"/>
    <mergeCell ref="M3:R3"/>
    <mergeCell ref="S5:U5"/>
    <mergeCell ref="A5:B5"/>
    <mergeCell ref="C5:D5"/>
    <mergeCell ref="G14:K14"/>
    <mergeCell ref="L14:P14"/>
    <mergeCell ref="Q14:U14"/>
    <mergeCell ref="G15:K15"/>
    <mergeCell ref="G20:K20"/>
    <mergeCell ref="G18:K18"/>
    <mergeCell ref="L18:P18"/>
    <mergeCell ref="Q18:U18"/>
    <mergeCell ref="A19:F19"/>
    <mergeCell ref="G19:K19"/>
    <mergeCell ref="A17:F17"/>
    <mergeCell ref="G17:K17"/>
    <mergeCell ref="L17:P17"/>
    <mergeCell ref="Q17:U17"/>
    <mergeCell ref="L19:P19"/>
    <mergeCell ref="Q19:U19"/>
    <mergeCell ref="A3:F3"/>
    <mergeCell ref="G5:H5"/>
    <mergeCell ref="A12:F12"/>
    <mergeCell ref="A13:F13"/>
    <mergeCell ref="A14:F14"/>
    <mergeCell ref="A15:F15"/>
    <mergeCell ref="A4:B4"/>
    <mergeCell ref="C4:D4"/>
    <mergeCell ref="E4:F4"/>
    <mergeCell ref="G3:L3"/>
    <mergeCell ref="E5:F5"/>
    <mergeCell ref="L13:P13"/>
    <mergeCell ref="L15:P15"/>
    <mergeCell ref="S89:V89"/>
    <mergeCell ref="W87:Z87"/>
    <mergeCell ref="A16:F16"/>
    <mergeCell ref="A22:Z22"/>
    <mergeCell ref="Y4:Z4"/>
    <mergeCell ref="V4:X4"/>
    <mergeCell ref="S4:U4"/>
    <mergeCell ref="M4:N4"/>
    <mergeCell ref="O4:P4"/>
    <mergeCell ref="Q4:R4"/>
    <mergeCell ref="K4:L4"/>
    <mergeCell ref="I4:J4"/>
    <mergeCell ref="G4:H4"/>
    <mergeCell ref="K5:L5"/>
    <mergeCell ref="I5:J5"/>
    <mergeCell ref="G12:K12"/>
    <mergeCell ref="L12:P12"/>
    <mergeCell ref="Q12:U12"/>
    <mergeCell ref="G13:K13"/>
    <mergeCell ref="A18:F18"/>
    <mergeCell ref="A20:F20"/>
    <mergeCell ref="A27:E27"/>
    <mergeCell ref="F27:J27"/>
    <mergeCell ref="Q13:U13"/>
    <mergeCell ref="O86:R86"/>
    <mergeCell ref="A104:S104"/>
    <mergeCell ref="T104:Z104"/>
    <mergeCell ref="A98:Z98"/>
    <mergeCell ref="A100:S100"/>
    <mergeCell ref="T100:Z100"/>
    <mergeCell ref="A101:S101"/>
    <mergeCell ref="T101:Z101"/>
    <mergeCell ref="T102:Z102"/>
    <mergeCell ref="A103:S103"/>
    <mergeCell ref="T103:Z103"/>
    <mergeCell ref="A102:S102"/>
    <mergeCell ref="L96:N96"/>
    <mergeCell ref="O96:R96"/>
    <mergeCell ref="S96:V96"/>
    <mergeCell ref="W96:Z96"/>
    <mergeCell ref="A95:K95"/>
    <mergeCell ref="A96:K96"/>
    <mergeCell ref="L95:N95"/>
    <mergeCell ref="O87:R87"/>
    <mergeCell ref="S87:V87"/>
    <mergeCell ref="A86:G86"/>
    <mergeCell ref="W93:Z93"/>
    <mergeCell ref="O89:R89"/>
    <mergeCell ref="O79:V79"/>
    <mergeCell ref="W79:Z79"/>
    <mergeCell ref="A79:G79"/>
    <mergeCell ref="A94:K94"/>
    <mergeCell ref="L94:N94"/>
    <mergeCell ref="O94:R94"/>
    <mergeCell ref="S94:V94"/>
    <mergeCell ref="W94:Z94"/>
    <mergeCell ref="A88:G88"/>
    <mergeCell ref="H88:I88"/>
    <mergeCell ref="J88:K88"/>
    <mergeCell ref="L88:N88"/>
    <mergeCell ref="O88:R88"/>
    <mergeCell ref="S88:V88"/>
    <mergeCell ref="A91:Z91"/>
    <mergeCell ref="A93:K93"/>
    <mergeCell ref="L93:N93"/>
    <mergeCell ref="O93:R93"/>
    <mergeCell ref="S93:V93"/>
    <mergeCell ref="W89:Z89"/>
    <mergeCell ref="W86:Z86"/>
    <mergeCell ref="A85:G85"/>
    <mergeCell ref="H86:I86"/>
    <mergeCell ref="S86:V86"/>
    <mergeCell ref="AF45:AQ45"/>
    <mergeCell ref="AF46:AQ46"/>
    <mergeCell ref="AF47:AQ47"/>
    <mergeCell ref="AF48:AQ48"/>
    <mergeCell ref="O56:Z56"/>
    <mergeCell ref="A45:N45"/>
    <mergeCell ref="O45:Z45"/>
    <mergeCell ref="A46:N46"/>
    <mergeCell ref="O46:Z46"/>
    <mergeCell ref="A47:N47"/>
    <mergeCell ref="O47:Z47"/>
    <mergeCell ref="A48:N48"/>
    <mergeCell ref="O48:Z48"/>
    <mergeCell ref="A54:N54"/>
    <mergeCell ref="O54:Z54"/>
    <mergeCell ref="A55:N55"/>
    <mergeCell ref="O55:Z55"/>
    <mergeCell ref="A56:N56"/>
    <mergeCell ref="A49:N49"/>
    <mergeCell ref="O49:Z49"/>
    <mergeCell ref="O50:Z50"/>
    <mergeCell ref="O95:R95"/>
    <mergeCell ref="S95:V95"/>
    <mergeCell ref="W95:Z95"/>
    <mergeCell ref="W88:Z88"/>
    <mergeCell ref="A89:G89"/>
    <mergeCell ref="H89:I89"/>
    <mergeCell ref="J89:K89"/>
    <mergeCell ref="L89:N89"/>
    <mergeCell ref="AF53:AQ53"/>
    <mergeCell ref="AF54:AQ54"/>
    <mergeCell ref="AF55:AQ55"/>
    <mergeCell ref="AF56:AQ56"/>
    <mergeCell ref="A53:N53"/>
    <mergeCell ref="O53:Z53"/>
    <mergeCell ref="AF63:AQ63"/>
    <mergeCell ref="A63:N63"/>
    <mergeCell ref="O63:Z63"/>
    <mergeCell ref="A58:N58"/>
    <mergeCell ref="O58:Z58"/>
    <mergeCell ref="A59:N59"/>
    <mergeCell ref="O59:Z59"/>
    <mergeCell ref="AF58:AQ58"/>
    <mergeCell ref="AF59:AQ59"/>
    <mergeCell ref="W85:Z85"/>
    <mergeCell ref="H78:N78"/>
    <mergeCell ref="O78:V78"/>
    <mergeCell ref="W78:Z78"/>
    <mergeCell ref="A30:E30"/>
    <mergeCell ref="F30:J30"/>
    <mergeCell ref="K30:V30"/>
    <mergeCell ref="W30:AA30"/>
    <mergeCell ref="A25:Z25"/>
    <mergeCell ref="A108:AA108"/>
    <mergeCell ref="A67:G67"/>
    <mergeCell ref="H67:N67"/>
    <mergeCell ref="O67:V67"/>
    <mergeCell ref="W67:Z67"/>
    <mergeCell ref="A87:G87"/>
    <mergeCell ref="L87:N87"/>
    <mergeCell ref="L86:N86"/>
    <mergeCell ref="J86:K86"/>
    <mergeCell ref="H87:I87"/>
    <mergeCell ref="J87:K87"/>
    <mergeCell ref="O85:R85"/>
    <mergeCell ref="S85:V85"/>
    <mergeCell ref="H79:N79"/>
    <mergeCell ref="A81:Z81"/>
    <mergeCell ref="A83:Z83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1-4</vt:lpstr>
      <vt:lpstr>раздел 5</vt:lpstr>
      <vt:lpstr>раздел 6-12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2023-01-17T22:44:03Z</dcterms:modified>
</cp:coreProperties>
</file>