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1650" activeTab="1"/>
  </bookViews>
  <sheets>
    <sheet name="раздел 1-4" sheetId="2" r:id="rId1"/>
    <sheet name="раздел 5" sheetId="4" r:id="rId2"/>
    <sheet name="раздел 6-12" sheetId="5" r:id="rId3"/>
  </sheets>
  <calcPr calcId="162913"/>
</workbook>
</file>

<file path=xl/calcChain.xml><?xml version="1.0" encoding="utf-8"?>
<calcChain xmlns="http://schemas.openxmlformats.org/spreadsheetml/2006/main">
  <c r="F274" i="4" l="1"/>
  <c r="H71" i="5" l="1"/>
  <c r="E275" i="4" l="1"/>
  <c r="D275" i="4"/>
  <c r="F31" i="2" l="1"/>
  <c r="F33" i="2" l="1"/>
  <c r="C108" i="4" l="1"/>
  <c r="O43" i="5" l="1"/>
  <c r="F30" i="2" l="1"/>
  <c r="E108" i="4" l="1"/>
  <c r="C87" i="4" l="1"/>
  <c r="C7" i="4" s="1"/>
  <c r="C77" i="4"/>
  <c r="C65" i="4" s="1"/>
  <c r="C59" i="4"/>
  <c r="C42" i="4"/>
  <c r="C18" i="4"/>
  <c r="C58" i="4" l="1"/>
  <c r="C17" i="4"/>
  <c r="C6" i="4" s="1"/>
  <c r="D108" i="4" l="1"/>
  <c r="S36" i="5" l="1"/>
  <c r="F177" i="4" l="1"/>
  <c r="D176" i="4"/>
  <c r="E176" i="4"/>
  <c r="C176" i="4"/>
  <c r="F176" i="4" l="1"/>
  <c r="C297" i="4" l="1"/>
  <c r="E87" i="4" l="1"/>
  <c r="E7" i="4" s="1"/>
  <c r="C282" i="4" l="1"/>
  <c r="T96" i="5" l="1"/>
  <c r="S5" i="5" l="1"/>
  <c r="M5" i="5"/>
  <c r="G5" i="5"/>
  <c r="A5" i="5"/>
  <c r="Q20" i="5" l="1"/>
  <c r="L20" i="5"/>
  <c r="G20" i="5"/>
  <c r="F8" i="4" l="1"/>
  <c r="F9" i="4"/>
  <c r="F10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67" i="4"/>
  <c r="F71" i="4"/>
  <c r="F72" i="4"/>
  <c r="F73" i="4"/>
  <c r="F76" i="4"/>
  <c r="F78" i="4"/>
  <c r="F79" i="4"/>
  <c r="F81" i="4"/>
  <c r="F83" i="4"/>
  <c r="E18" i="4"/>
  <c r="F101" i="4" l="1"/>
  <c r="F102" i="4"/>
  <c r="F103" i="4"/>
  <c r="F104" i="4"/>
  <c r="F105" i="4"/>
  <c r="F109" i="4"/>
  <c r="F110" i="4"/>
  <c r="F111" i="4"/>
  <c r="F112" i="4"/>
  <c r="F113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9" i="4"/>
  <c r="F130" i="4"/>
  <c r="F131" i="4"/>
  <c r="F133" i="4"/>
  <c r="F134" i="4"/>
  <c r="F135" i="4"/>
  <c r="F137" i="4"/>
  <c r="F138" i="4"/>
  <c r="F139" i="4"/>
  <c r="F141" i="4"/>
  <c r="F142" i="4"/>
  <c r="F143" i="4"/>
  <c r="F144" i="4"/>
  <c r="F145" i="4"/>
  <c r="F147" i="4"/>
  <c r="F157" i="4"/>
  <c r="F159" i="4"/>
  <c r="F161" i="4"/>
  <c r="F162" i="4"/>
  <c r="F168" i="4"/>
  <c r="F169" i="4"/>
  <c r="F170" i="4"/>
  <c r="F172" i="4"/>
  <c r="F173" i="4"/>
  <c r="F100" i="4"/>
  <c r="F27" i="2" l="1"/>
  <c r="F28" i="2"/>
  <c r="F29" i="2"/>
  <c r="F32" i="2"/>
  <c r="F26" i="2"/>
  <c r="G50" i="2"/>
  <c r="G51" i="2"/>
  <c r="G52" i="2"/>
  <c r="G48" i="2"/>
  <c r="F50" i="2"/>
  <c r="F51" i="2"/>
  <c r="F52" i="2"/>
  <c r="F53" i="2"/>
  <c r="F47" i="2"/>
  <c r="F48" i="2"/>
  <c r="F46" i="2"/>
  <c r="D167" i="4" l="1"/>
  <c r="D155" i="4" s="1"/>
  <c r="E167" i="4"/>
  <c r="C167" i="4"/>
  <c r="C155" i="4" s="1"/>
  <c r="D149" i="4"/>
  <c r="E149" i="4"/>
  <c r="C149" i="4"/>
  <c r="D132" i="4"/>
  <c r="E132" i="4"/>
  <c r="C132" i="4"/>
  <c r="D98" i="4"/>
  <c r="E98" i="4"/>
  <c r="C98" i="4"/>
  <c r="E77" i="4"/>
  <c r="E59" i="4"/>
  <c r="D87" i="4"/>
  <c r="D7" i="4" s="1"/>
  <c r="D77" i="4"/>
  <c r="D65" i="4" s="1"/>
  <c r="D59" i="4"/>
  <c r="E42" i="4"/>
  <c r="D42" i="4"/>
  <c r="D18" i="4"/>
  <c r="D58" i="4" l="1"/>
  <c r="D17" i="4"/>
  <c r="D6" i="4" s="1"/>
  <c r="D148" i="4"/>
  <c r="D107" i="4" s="1"/>
  <c r="D97" i="4" s="1"/>
  <c r="C148" i="4"/>
  <c r="C107" i="4" s="1"/>
  <c r="F98" i="4"/>
  <c r="F132" i="4"/>
  <c r="F108" i="4"/>
  <c r="E65" i="4"/>
  <c r="F77" i="4"/>
  <c r="F42" i="4"/>
  <c r="F7" i="4"/>
  <c r="F18" i="4"/>
  <c r="E155" i="4"/>
  <c r="E148" i="4" s="1"/>
  <c r="F167" i="4"/>
  <c r="F65" i="4" l="1"/>
  <c r="E58" i="4"/>
  <c r="F58" i="4" s="1"/>
  <c r="E17" i="4"/>
  <c r="E6" i="4" s="1"/>
  <c r="F155" i="4"/>
  <c r="F17" i="4" l="1"/>
  <c r="F148" i="4"/>
  <c r="E107" i="4"/>
  <c r="E97" i="4" s="1"/>
  <c r="F107" i="4" l="1"/>
</calcChain>
</file>

<file path=xl/sharedStrings.xml><?xml version="1.0" encoding="utf-8"?>
<sst xmlns="http://schemas.openxmlformats.org/spreadsheetml/2006/main" count="745" uniqueCount="296">
  <si>
    <t>I. Основные показатели финансово-хозяйственной деятельности учреждения.</t>
  </si>
  <si>
    <t>Наименование государственной услуги</t>
  </si>
  <si>
    <t>% исполнения к годовому плану</t>
  </si>
  <si>
    <t>№ п/п</t>
  </si>
  <si>
    <t>План (чел.)</t>
  </si>
  <si>
    <t>Факт (чел.)</t>
  </si>
  <si>
    <t>Причины невыполнения/ перевыполнения</t>
  </si>
  <si>
    <t>2. Анализ выполнения  государственного задания (количественные показатели)</t>
  </si>
  <si>
    <t>Количество работников, замещающих занятые ставки</t>
  </si>
  <si>
    <t>Вакансии</t>
  </si>
  <si>
    <t>Без внешних совместителей</t>
  </si>
  <si>
    <t>Внешние совместители</t>
  </si>
  <si>
    <t>Занято  ставок</t>
  </si>
  <si>
    <t>Фактическая среднесписочная численность (единиц)</t>
  </si>
  <si>
    <t>Штатная численность, всего (единиц)</t>
  </si>
  <si>
    <t xml:space="preserve">3. Штатная и фактическая среднесписочная численность учреждения. </t>
  </si>
  <si>
    <t>Категория персонала</t>
  </si>
  <si>
    <t>Показатели по «дорожной карте»</t>
  </si>
  <si>
    <t>% исполнения «дорожной карты»</t>
  </si>
  <si>
    <t>Средняя  з/пл руководителя</t>
  </si>
  <si>
    <t>Средняя  з/пл заместителей руководителя и главного бухгалтера</t>
  </si>
  <si>
    <t>Средняя  з/пл врачей</t>
  </si>
  <si>
    <t>Средняя  з/пл среднего медицинского персонала</t>
  </si>
  <si>
    <t>Средняя  з/пл младшего медицинского персонала</t>
  </si>
  <si>
    <t>Средняя  з/пл педагогических работников</t>
  </si>
  <si>
    <t>Прочий персонал</t>
  </si>
  <si>
    <t>4. Показатель средней заработной платы. Выполнение показателей дорожной карты.</t>
  </si>
  <si>
    <t>Наименование показателя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</si>
  <si>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</si>
  <si>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</si>
  <si>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Доходы, всего:</t>
  </si>
  <si>
    <t>в том числе:
доходы от собственности, всего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</si>
  <si>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</si>
  <si>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</si>
  <si>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</si>
  <si>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</si>
  <si>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</si>
  <si>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 xml:space="preserve">прочие поступления, всего 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</si>
  <si>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</si>
  <si>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</si>
  <si>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</si>
  <si>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в том числе:
оплата труда</t>
  </si>
  <si>
    <t>ФОТ персонала, не подпадающего под действие Указов Президента Российской Федерации</t>
  </si>
  <si>
    <t>ФОТ персонала,  подпадающего под действие Указов Президента Российской Федерации</t>
  </si>
  <si>
    <t>ФОТ внешних совместителей, из категорий  персонала подпадающего под действие Указов Президента Российской Федерации</t>
  </si>
  <si>
    <t>социальные пособия и компенсации персоналу в денежной форме</t>
  </si>
  <si>
    <t>прочие выплаты персоналу, в том числе компенсационного характера</t>
  </si>
  <si>
    <t>прочие несоциальные выплаты персоналу в натуральной форме</t>
  </si>
  <si>
    <t xml:space="preserve">транспортные услуги </t>
  </si>
  <si>
    <t>прочие работы, услуги</t>
  </si>
  <si>
    <t>социальные пособия и компенсации персоналу в денежной форме , втом числе ежемесячные компенс. выплаты в размере 50 рублей сотрудникам (работникам), находящимся в отпуске по уходу за ребёнком по достижения им возраста 3-х лет</t>
  </si>
  <si>
    <t>социальные компенсации персоналу в натуральной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</si>
  <si>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</si>
  <si>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начисления на выплаты по оплате труда</t>
  </si>
  <si>
    <t xml:space="preserve">работы, услуги по содержанию имущества </t>
  </si>
  <si>
    <t xml:space="preserve">прочие работы, услуги </t>
  </si>
  <si>
    <t xml:space="preserve">поступление нефинансовых активов 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</si>
  <si>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</si>
  <si>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</si>
  <si>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 xml:space="preserve">Приобретение товаров, работ, услуг в пользу граждан в целях их социального обеспечения
</t>
  </si>
  <si>
    <t xml:space="preserve">иные выплаты населению </t>
  </si>
  <si>
    <t>уплата налогов, сборов и иных платежей, всего</t>
  </si>
  <si>
    <t>из них:
налог на имущество организаций и земельный налог</t>
  </si>
  <si>
    <t>налог на имущество организаций</t>
  </si>
  <si>
    <t>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</si>
  <si>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</si>
  <si>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транспортный налог</t>
  </si>
  <si>
    <t>государственная пошлина</t>
  </si>
  <si>
    <t>прочие налоги и сборы</t>
  </si>
  <si>
    <t>уплата штрафов (в том числе административных), пеней, иных платежей</t>
  </si>
  <si>
    <t xml:space="preserve">Налоги, пошлины и сборы
Налоги, пошлины и сборы
</t>
  </si>
  <si>
    <t xml:space="preserve">Штрафы за нарушение законодательства о налогах и сборах, законодательства о страховых взносах
</t>
  </si>
  <si>
    <t xml:space="preserve">Штрафы за нарушение законодательства о закупках и нарушение условий контрактов (договоров)
</t>
  </si>
  <si>
    <t>Другие экономические санкции</t>
  </si>
  <si>
    <t>Иные выплаты текущего характера организациям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</si>
  <si>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</si>
  <si>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</si>
  <si>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</si>
  <si>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товаров, работ, услуг в целях капитального ремонта государственного (муниципального) имущества</t>
  </si>
  <si>
    <t>Увеличение стоимости основных средств</t>
  </si>
  <si>
    <t>Увеличение стоимости строительных материалов</t>
  </si>
  <si>
    <t>Прочие материальные запасы</t>
  </si>
  <si>
    <t>прочую закупку товаров, работ и услуг, всего</t>
  </si>
  <si>
    <t>Прочие несоциальные выплаты персоналу в натуральной форме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</si>
  <si>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</si>
  <si>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</si>
  <si>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</si>
  <si>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</si>
  <si>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</si>
  <si>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</si>
  <si>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</si>
  <si>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</si>
  <si>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</si>
  <si>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материальных запасов</t>
  </si>
  <si>
    <t>Лекарственные препараты и материалы, применяемые в медицинских целях</t>
  </si>
  <si>
    <t>Продукты питания</t>
  </si>
  <si>
    <t>Топливо, горюче-смазочные материалы</t>
  </si>
  <si>
    <t>Строительные материалы, за исключением строительных материалов для целей капитальных вложений</t>
  </si>
  <si>
    <t>Мягкий инвентарь</t>
  </si>
  <si>
    <t>Материалы, включая строительные материалы, для целей капитальных вложений</t>
  </si>
  <si>
    <t>Материальные запасы однократного применения</t>
  </si>
  <si>
    <t xml:space="preserve">Выплаты, уменьшающие доход, всего </t>
  </si>
  <si>
    <t xml:space="preserve">в том числе:
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</si>
  <si>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</si>
  <si>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</si>
  <si>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</si>
  <si>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из них:
возврат в бюджет средств субсидии</t>
  </si>
  <si>
    <t xml:space="preserve">возмещение персоналу дополнительных расходов, связанных с проживанием вне места постоянного жительства в служебных командировках
</t>
  </si>
  <si>
    <t>в том числе 75% пенсий</t>
  </si>
  <si>
    <t>Фактическое исполнение, руб.</t>
  </si>
  <si>
    <t>% исполнения</t>
  </si>
  <si>
    <t>КВР</t>
  </si>
  <si>
    <t>5. Информация о финансовой деятельности учреждения за отчетный период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</si>
  <si>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</si>
  <si>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</si>
  <si>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Налоги, пошлины и сборы
</t>
  </si>
  <si>
    <t xml:space="preserve">Субсидия в целях достижения результатов федерального проекта, входящего в состав национального проекта </t>
  </si>
  <si>
    <t>Субсидии, предоставляемые в соответствии с абзацем вторым пункта 1 статьи 78.1 Бюджетного кодекса Российской Федерации</t>
  </si>
  <si>
    <t>Наименование субсидии и направлениерасходования</t>
  </si>
  <si>
    <t>Сведения о кредиторской задолженности</t>
  </si>
  <si>
    <t>Наименование контрогента и наименования товаров, услуг</t>
  </si>
  <si>
    <t>Сумма задолженности</t>
  </si>
  <si>
    <t>Дата оплаты по контракту</t>
  </si>
  <si>
    <t>Причина образования задолженности</t>
  </si>
  <si>
    <t>Сведения о дебиторской задолженности</t>
  </si>
  <si>
    <t>Код субсидии</t>
  </si>
  <si>
    <t>Питание</t>
  </si>
  <si>
    <t>Медикаменты</t>
  </si>
  <si>
    <t>в т.ч. одежда и обувь</t>
  </si>
  <si>
    <t>6. Стоимость питания, медикаментов, мягкого инвентаря на одного воспитанника в день, руб. коп.*</t>
  </si>
  <si>
    <t>* стоимость расчитываетя пофакту списания со склада</t>
  </si>
  <si>
    <t xml:space="preserve">Способ осуществления закупки </t>
  </si>
  <si>
    <t>Сумма первоначального договора (контракта), руб.коп.</t>
  </si>
  <si>
    <t>Сумма заключенных договоров (контрактов), руб.коп.</t>
  </si>
  <si>
    <t>Сумма экономии, руб.коп.</t>
  </si>
  <si>
    <t>Экономически эффективное расходование денежных средств на приобретение товаров, работ, услуг*</t>
  </si>
  <si>
    <t>Закупки у единственного поставщика</t>
  </si>
  <si>
    <t>Аукцион</t>
  </si>
  <si>
    <t xml:space="preserve">Запрос котировок </t>
  </si>
  <si>
    <t xml:space="preserve">Конкурс </t>
  </si>
  <si>
    <t>ИТОГО</t>
  </si>
  <si>
    <t>Запрос предложений</t>
  </si>
  <si>
    <t>Запрос цен</t>
  </si>
  <si>
    <t>7. Закупка товаров, работ и услуг, способы закупок; сложившаяся экономия.</t>
  </si>
  <si>
    <t>Естественные монополии</t>
  </si>
  <si>
    <t>8. Проверки контролирующих и надзорных органов.</t>
  </si>
  <si>
    <t xml:space="preserve">Орган, осуществляющий проверку/Документы по результатам проверки </t>
  </si>
  <si>
    <t>Дата проведения проверки, предмет и проверяемый период</t>
  </si>
  <si>
    <t>Выявленные нарушения</t>
  </si>
  <si>
    <t>Исполнены/не исполнены нарушения, мероприятия, проведенные по результатам контрольного мероприятия</t>
  </si>
  <si>
    <t>Категория персонала (должность)</t>
  </si>
  <si>
    <t>Количество человек</t>
  </si>
  <si>
    <t>Стоимость обучения (КВФО2+КВФО 4)</t>
  </si>
  <si>
    <t>10. Материально-техническое обеспечение. Проведение ремонтных работ.</t>
  </si>
  <si>
    <t>Стоимость, руб.</t>
  </si>
  <si>
    <t>Капитальный ремонт</t>
  </si>
  <si>
    <t>Текущий ремонт</t>
  </si>
  <si>
    <t>Приобретение основных средств</t>
  </si>
  <si>
    <t>в том числе:</t>
  </si>
  <si>
    <t>11. Информация о спонсорской помощи.</t>
  </si>
  <si>
    <t>Сумма, руб.</t>
  </si>
  <si>
    <t>Направление расходования</t>
  </si>
  <si>
    <t>Всего</t>
  </si>
  <si>
    <t>12. Сельское хозяйство.</t>
  </si>
  <si>
    <t>12.1. Животноводство</t>
  </si>
  <si>
    <t>Поступило (с начало года)</t>
  </si>
  <si>
    <t>Выбыло (с начала года)</t>
  </si>
  <si>
    <t xml:space="preserve">Затраты на содержание </t>
  </si>
  <si>
    <t>Прибытль от реализации продукции</t>
  </si>
  <si>
    <t>Количество на отчетную дату</t>
  </si>
  <si>
    <t>КРС</t>
  </si>
  <si>
    <t>Свиньи</t>
  </si>
  <si>
    <t>Овцы и козы</t>
  </si>
  <si>
    <t>Лошади</t>
  </si>
  <si>
    <t>Затраты на выращивание</t>
  </si>
  <si>
    <t>Кол-во, кг</t>
  </si>
  <si>
    <t>Овощные культуры</t>
  </si>
  <si>
    <t>Зерновые культуры</t>
  </si>
  <si>
    <t>Сено, солома</t>
  </si>
  <si>
    <t>12.2. Растеневодство</t>
  </si>
  <si>
    <t>13. Доходы от иной приносящей доход деятельности</t>
  </si>
  <si>
    <t>Вид деятельности</t>
  </si>
  <si>
    <t>Прибыль, руб.</t>
  </si>
  <si>
    <t>всего</t>
  </si>
  <si>
    <t>квфо 2</t>
  </si>
  <si>
    <t>квфо 4</t>
  </si>
  <si>
    <t>Коечная мощность учреждения</t>
  </si>
  <si>
    <t xml:space="preserve"> 1.1. Виды деятельности государственного учреждения:</t>
  </si>
  <si>
    <t>1.2.Форма  предоставление социальных услуг:</t>
  </si>
  <si>
    <t>1.3.Категория получателей социальных услуг:</t>
  </si>
  <si>
    <t>1.4.Имеющиеся лицензии</t>
  </si>
  <si>
    <t>Спонсор (благотворитель)</t>
  </si>
  <si>
    <t xml:space="preserve">Экономия </t>
  </si>
  <si>
    <t>Экономия</t>
  </si>
  <si>
    <t>увеличение остатков денежных средств за счет возврата дебиторской задолженности прошлых лет</t>
  </si>
  <si>
    <t>Документы для принятия к учету (наименование, № и дата)</t>
  </si>
  <si>
    <t>Средняя  з/пл соц заботников</t>
  </si>
  <si>
    <t>Наименование документа</t>
  </si>
  <si>
    <t>Номер и дата документа</t>
  </si>
  <si>
    <t>Срок действия</t>
  </si>
  <si>
    <t>Лицензия на Медицинскую деятельность</t>
  </si>
  <si>
    <t>Лицензия на Деятельность по обороту наркотических средств, психотропных веществ и их прекурсоров, культивированию наркосодержащих растений</t>
  </si>
  <si>
    <t>Лицензия на осуществление деятельности по перевозкам пассажиров и иных лиц автобусами</t>
  </si>
  <si>
    <t>Бессрочно</t>
  </si>
  <si>
    <t>ЛО-28-01-001645 от 14.06.2019</t>
  </si>
  <si>
    <t xml:space="preserve"> ЛО-28-03-000130 от 25.12.2017г</t>
  </si>
  <si>
    <t xml:space="preserve">  АН-28-000383 от 21.08.2019г</t>
  </si>
  <si>
    <t>Психолого-медико-педагогическая реабилитация детей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</si>
  <si>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</si>
  <si>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</si>
  <si>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 xml:space="preserve">предоставления социальных услуг в стационарной форме с обеспечением проживания </t>
  </si>
  <si>
    <t>детям-инвалидам от 3 до 18 лет с отклонениями в умственном развитии (далее – дети инвалиды), инвалидам в возрасте от 18 до 23 лет (далее – инвалиды молодого возраста), частично или полностью утратившим способность к самообслуживанию, нуждающимся по состоянию здоровья в постоянном постороннем уходе (далее – воспитанники Учреждения)</t>
  </si>
  <si>
    <t>Деятельность по уходу с обеспечением проживания прочая</t>
  </si>
  <si>
    <t>закупки у единственного поставщика, через электронный магазин</t>
  </si>
  <si>
    <t>-</t>
  </si>
  <si>
    <t>Торговля розничная в неспециализированных магазинах</t>
  </si>
  <si>
    <t>Деятельность гостиниц и прочих мест для временного проживания</t>
  </si>
  <si>
    <t>Итого</t>
  </si>
  <si>
    <t>ВСЕГО:</t>
  </si>
  <si>
    <t xml:space="preserve">Доклад руководителя ГАУСО АО "Малиновский СРЦ" </t>
  </si>
  <si>
    <t>Факт 2020, руб.</t>
  </si>
  <si>
    <t>План 2021, руб</t>
  </si>
  <si>
    <t>Закупка энергетических ресурсов</t>
  </si>
  <si>
    <t>ИТОГО:</t>
  </si>
  <si>
    <t>Дата внесения изменения в реестр лицензий</t>
  </si>
  <si>
    <t>Церковный приход п.Бурея</t>
  </si>
  <si>
    <t>Магазин "ЛАГБИ" ИП Омельченко</t>
  </si>
  <si>
    <t>1. Общая информация о деятельности учреждения за 2022 год.</t>
  </si>
  <si>
    <t xml:space="preserve"> Некомерческий благотворительный фонд "ДЕТСТВО"</t>
  </si>
  <si>
    <t>Весы электронный ВР 4900-15-2Д 2 шт</t>
  </si>
  <si>
    <t>Сканер 2D 1 шт</t>
  </si>
  <si>
    <t>акт передачи б/н от 01.01.2023</t>
  </si>
  <si>
    <t>Конфеты шоколадные 64кг</t>
  </si>
  <si>
    <t>ООО "Удача"</t>
  </si>
  <si>
    <t>акт передачи б/н от 20.01.2023</t>
  </si>
  <si>
    <t>Мука 600кг</t>
  </si>
  <si>
    <t>ИП Сердюкова Е.В.</t>
  </si>
  <si>
    <t>Литвиненко И.С.</t>
  </si>
  <si>
    <t>акт передачи б/н от 16.01.2023</t>
  </si>
  <si>
    <t>Обувь,одежда: футболка 4шт; платье 2шт; блуза 2 шт; шорты 5шт; костюм спортивный 1шт; трико 1 шт; туника 1 шт; кофта 1шт; легинсы 1шт.</t>
  </si>
  <si>
    <t>Варфоломеева А.А.</t>
  </si>
  <si>
    <t>Обувь,одежда: футболка 20шт; платье 16шт; Юбка 5 шт; лосины 6шт; майка 6шт; трико 8 шт; брюки 2 шт; кофта 8шт; водолазка 13шт; ветровка 1шт; толстовка 2шт;  колготки 5шт; трусы 6шт; шапка вязанная 4шт; ботинки 1шт; кроссовки 1шт; сандали 1шт; куртки разные 13шт.</t>
  </si>
  <si>
    <t>акт передачи б/н от 02.02.2023</t>
  </si>
  <si>
    <t>Яблоки 7,8кг</t>
  </si>
  <si>
    <t xml:space="preserve">конфеты шоколадные 52,5 кг </t>
  </si>
  <si>
    <t>акт передачи б/н от 22.02.2023</t>
  </si>
  <si>
    <t>министерство социальной защиты населения</t>
  </si>
  <si>
    <t>акт передачи б/н от 15.03.2023</t>
  </si>
  <si>
    <t>Мягкий инвентарь: платье женское 19 шт.</t>
  </si>
  <si>
    <t>акт передачи б/н от 09.01.2023</t>
  </si>
  <si>
    <t>Стиральная машина Hyundai WME9411 2 шт</t>
  </si>
  <si>
    <t>ГКУ "Амурский центр гражданской защиты и пожарной безопасности</t>
  </si>
  <si>
    <t>Проектор EPSON EB-E01 1 шт; Телевизор LED 50 1шт; Кронштейн для ТВ NB P4 1шт</t>
  </si>
  <si>
    <t>План 2023, руб</t>
  </si>
  <si>
    <t>Факт 2022, руб.</t>
  </si>
  <si>
    <t>Фактическая заработная плата в 2022 году, руб</t>
  </si>
  <si>
    <t>Отношение заработной платы 2023/2022, %</t>
  </si>
  <si>
    <t xml:space="preserve">Лицензия на Образовательную деятельность (начальное общее; дополнительное образование детей и взрослых) </t>
  </si>
  <si>
    <t xml:space="preserve">  Л035-01294-28/00237004 от 03.09.2021г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</si>
  <si>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</si>
  <si>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</si>
  <si>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Предоставление социального обслуживания в полустационарной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</si>
  <si>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за январь-июнь 2023 года</t>
  </si>
  <si>
    <t>Кресло офисное 1 шт</t>
  </si>
  <si>
    <t>Внешний накопитель 1 шт</t>
  </si>
  <si>
    <t>Оборудование для сенсорной комнаты 1 шт</t>
  </si>
  <si>
    <t>МФУ лазерный 1 шт</t>
  </si>
  <si>
    <t>Стиральная машина 2шт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</si>
  <si>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 4шт</t>
  </si>
  <si>
    <t>Приобретение реабилитационного оборудования:</t>
  </si>
  <si>
    <t>И.о. директора:                _____________________                 В.Л.Стаднюк</t>
  </si>
  <si>
    <t>главный бухгалтер, зам.главного бухгалтера</t>
  </si>
  <si>
    <t>специалист по кадрам</t>
  </si>
  <si>
    <t>Субсидия в целях оплаты стоимости сертификатов на оплату проживания и питания лица, сопровождающего ребенка-инвалида при прохождении им реабилитации в стационарном краткосрочном социально-реабилитационном отделении государственного автономного учреждения социального обслуживания Амурской области "Малиновский социально-реабилитационный центр", на 12 дней</t>
  </si>
  <si>
    <t>Субсидия в целях реализации мероприятий в сфере реабилитации и абилитации инвалидов</t>
  </si>
  <si>
    <t>акт передачи б/н от 15.05.2023</t>
  </si>
  <si>
    <t>ИП Клещева Юлия Александровна</t>
  </si>
  <si>
    <t>Мед 20,8кг;  блуза 6 шт, туника 3 шт, футболка 11 шт, кофта 1 шт, майка 2 шт, водолазка 2 шт.</t>
  </si>
  <si>
    <t>Вафли 7 кг</t>
  </si>
  <si>
    <t>акт передачи б/н от 01.06.2023</t>
  </si>
  <si>
    <t>Прокуратура Бурейского района</t>
  </si>
  <si>
    <t>ГАУ АО "Новорайчихинский центр адаптации выпускников "Маяк"</t>
  </si>
  <si>
    <t>накладная 1, 2  от 18.04.2023</t>
  </si>
  <si>
    <t>Одежда: кепка 2шт, кофта 2шт,куртка утепл 2шт, пальто 1шт, шапка 27шт, юбка 5шт, джемпер 1шт, куртка зим 3шт, рубашка 3шт, шарф 7шт, повязка на голову 7шт.</t>
  </si>
  <si>
    <t>МКУ Отдел образования администрации Бурейского муниципального округа. Справка о результатах прверки б/н от 13.04.2023</t>
  </si>
  <si>
    <t>Плановая проверка с 27.03.2023 по 10.04.2023 Целью проверки: осуществление проверочных мероприятий по исполнению представителем дейтствующего законодательства, направленного на соблюдение прав и законных интересов детей-сирот в части соблюдения положений ФЗ № 48-ФЗ от 24.04.2008; требований постановления Правительства РФ от24.05.2014 № 481 и от18.05.2023 № 423; Приказа министерства образования от 29.12.2014  № 1642</t>
  </si>
  <si>
    <t>Выявлены замечания в части ведения личных дел. Даны рекомендации по их устранению.</t>
  </si>
  <si>
    <t>Замечания приняты к сведению и устранены.</t>
  </si>
  <si>
    <t>Управление Роспотребнадзора по Амурской области. Акт выездной проверки от 24.04.2023г</t>
  </si>
  <si>
    <t xml:space="preserve">24.04.2023 плановая проверка  в соответствии решения № 200 от07.04.2023г,  в рамках федерального государственного санитарно-эпидемиологического надзора. Предписание № 14 от 24.04.2023г </t>
  </si>
  <si>
    <t>2.</t>
  </si>
  <si>
    <t>1. На первом этаже корпуса А пол застелен линолеумом, целостность, которого нарушена, имеются многочисленные разрывы, разошлись стыки швов. (Нарушение Требования п.2.7. СП 2.1.3678-20)     2. Для питания детей используется столовая посуда (пластмассовые тарелки и кружки, имеющие дефекты от контакта с горячей водой), на которых отсутствует информация, что изготовлена из материалов, соответствующих требованиям, предьявляемым к материалам, контактирующим с пищевой продукцией. (Нарушения требования к организации воспитания и обучения, отдыха и оздоровления детей и молодежи п.2.9. СП 2.3/2.4.3590-20.)</t>
  </si>
  <si>
    <t>Срок исполнения до 24.0.4.2024года. 1. Планируется устранение во втором полугодии 2023г. 2.Планируется произвести покупку посуды, соответствующим требованиям СанПина в 3 кв 2023г.</t>
  </si>
  <si>
    <t>Средняя заработная плата на 30.06.2023, руб.</t>
  </si>
  <si>
    <t>(777139,90*100%)/23917771,97=3,25%</t>
  </si>
  <si>
    <t>*Экономически эффективное расходование денежных средств на приобретение товаров, работ, услуг, рассчитывается по формуле:
Х= (А*100%)/Б
где
Х - процент экономии денежных средств учреждения по итогам проведения торгов от общего совокупного годового объема лимитов, предусмотренных на поставку товаров, оказание услуг, выполнение работ (в %);
А – сумма экономии денежных средств учреждения, по итогам проведения торгов за отчетный период (руб.);
Б -  совокупный годовой объем лимитов, предусмотренных на поставку товаров, оказание услуг, выполнение работ за исключением закупок, относящихся к сфере деятельности субъектов естественных монополий (в соответствии с ФЗ РФ от 17.08.1995 № 147 ФЗ), а также оказанию услуг по водоснабжению, водоотведению, и теплоснабжению (руб.)
(777139,90*100%)/23917771,97=3,25%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</si>
</sst>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0" fontId="4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4" fillId="0" borderId="1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wrapText="1"/>
    </xf>
    <xf numFmtId="0" fontId="4" fillId="2" borderId="1" xfId="1" applyNumberFormat="1" applyFont="1" applyFill="1" applyBorder="1" applyAlignment="1">
      <alignment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wrapText="1"/>
    </xf>
    <xf numFmtId="0" fontId="5" fillId="2" borderId="2" xfId="1" applyNumberFormat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left" vertical="center" wrapText="1"/>
    </xf>
    <xf numFmtId="2" fontId="12" fillId="2" borderId="5" xfId="0" applyNumberFormat="1" applyFont="1" applyFill="1" applyBorder="1" applyAlignment="1">
      <alignment horizontal="left" vertical="center" wrapText="1"/>
    </xf>
    <xf numFmtId="2" fontId="12" fillId="2" borderId="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2" fontId="8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F27" sqref="F27"/>
    </sheetView>
  </sheetViews>
  <sheetFormatPr defaultRowHeight="15" x14ac:dyDescent="0.25"/>
  <cols>
    <col min="1" max="1" width="10" customWidth="1"/>
    <col min="2" max="2" width="12.28515625" customWidth="1"/>
    <col min="3" max="3" width="18.140625" customWidth="1"/>
    <col min="4" max="4" width="12.28515625" customWidth="1"/>
    <col min="5" max="5" width="11.7109375" customWidth="1"/>
    <col min="6" max="6" width="13.140625" customWidth="1"/>
    <col min="7" max="7" width="14.140625" customWidth="1"/>
  </cols>
  <sheetData>
    <row r="1" spans="1:9" x14ac:dyDescent="0.25">
      <c r="A1" s="7"/>
      <c r="B1" s="7"/>
      <c r="C1" s="7"/>
      <c r="D1" s="7"/>
      <c r="E1" s="7"/>
      <c r="F1" s="7"/>
      <c r="G1" s="7"/>
    </row>
    <row r="2" spans="1:9" ht="28.5" customHeight="1" x14ac:dyDescent="0.3">
      <c r="A2" s="72" t="s">
        <v>219</v>
      </c>
      <c r="B2" s="72"/>
      <c r="C2" s="72"/>
      <c r="D2" s="72"/>
      <c r="E2" s="72"/>
      <c r="F2" s="72"/>
      <c r="G2" s="72"/>
      <c r="H2" s="3"/>
      <c r="I2" s="3"/>
    </row>
    <row r="3" spans="1:9" ht="18.75" x14ac:dyDescent="0.3">
      <c r="A3" s="73" t="s">
        <v>262</v>
      </c>
      <c r="B3" s="73"/>
      <c r="C3" s="73"/>
      <c r="D3" s="73"/>
      <c r="E3" s="73"/>
      <c r="F3" s="73"/>
      <c r="G3" s="73"/>
      <c r="H3" s="3"/>
      <c r="I3" s="3"/>
    </row>
    <row r="4" spans="1:9" x14ac:dyDescent="0.25">
      <c r="A4" s="7"/>
      <c r="B4" s="7"/>
      <c r="C4" s="7"/>
      <c r="D4" s="7"/>
      <c r="E4" s="7"/>
      <c r="F4" s="7"/>
      <c r="G4" s="7"/>
    </row>
    <row r="5" spans="1:9" x14ac:dyDescent="0.25">
      <c r="A5" s="71" t="s">
        <v>0</v>
      </c>
      <c r="B5" s="71"/>
      <c r="C5" s="71"/>
      <c r="D5" s="71"/>
      <c r="E5" s="71"/>
      <c r="F5" s="71"/>
      <c r="G5" s="71"/>
      <c r="H5" s="3"/>
      <c r="I5" s="3"/>
    </row>
    <row r="6" spans="1:9" x14ac:dyDescent="0.25">
      <c r="A6" s="23"/>
      <c r="B6" s="23"/>
      <c r="C6" s="23"/>
      <c r="D6" s="23"/>
      <c r="E6" s="23"/>
      <c r="F6" s="23"/>
      <c r="G6" s="23"/>
      <c r="H6" s="3"/>
      <c r="I6" s="3"/>
    </row>
    <row r="7" spans="1:9" x14ac:dyDescent="0.25">
      <c r="A7" s="71" t="s">
        <v>227</v>
      </c>
      <c r="B7" s="71"/>
      <c r="C7" s="71"/>
      <c r="D7" s="71"/>
      <c r="E7" s="71"/>
      <c r="F7" s="71"/>
      <c r="G7" s="71"/>
      <c r="H7" s="3"/>
      <c r="I7" s="3"/>
    </row>
    <row r="8" spans="1:9" ht="8.25" customHeight="1" x14ac:dyDescent="0.25">
      <c r="A8" s="7"/>
      <c r="B8" s="7"/>
      <c r="C8" s="7"/>
      <c r="D8" s="7"/>
      <c r="E8" s="7"/>
      <c r="F8" s="7"/>
      <c r="G8" s="7"/>
    </row>
    <row r="9" spans="1:9" x14ac:dyDescent="0.25">
      <c r="A9" s="71" t="s">
        <v>187</v>
      </c>
      <c r="B9" s="71"/>
      <c r="C9" s="71"/>
      <c r="D9" s="71"/>
      <c r="E9" s="71"/>
      <c r="F9" s="71"/>
      <c r="G9" s="71"/>
      <c r="H9" s="3"/>
      <c r="I9" s="3"/>
    </row>
    <row r="10" spans="1:9" ht="7.5" customHeight="1" x14ac:dyDescent="0.25">
      <c r="A10" s="23"/>
      <c r="B10" s="23"/>
      <c r="C10" s="23"/>
      <c r="D10" s="23"/>
      <c r="E10" s="23"/>
      <c r="F10" s="23"/>
      <c r="G10" s="23"/>
      <c r="H10" s="3"/>
      <c r="I10" s="3"/>
    </row>
    <row r="11" spans="1:9" x14ac:dyDescent="0.25">
      <c r="A11" s="71" t="s">
        <v>212</v>
      </c>
      <c r="B11" s="71"/>
      <c r="C11" s="71"/>
      <c r="D11" s="71"/>
      <c r="E11" s="71"/>
      <c r="F11" s="71"/>
      <c r="G11" s="71"/>
      <c r="H11" s="3"/>
      <c r="I11" s="3"/>
    </row>
    <row r="12" spans="1:9" ht="7.5" customHeight="1" x14ac:dyDescent="0.25">
      <c r="A12" s="71"/>
      <c r="B12" s="71"/>
      <c r="C12" s="71"/>
      <c r="D12" s="71"/>
      <c r="E12" s="71"/>
      <c r="F12" s="71"/>
      <c r="G12" s="71"/>
      <c r="H12" s="3"/>
      <c r="I12" s="3"/>
    </row>
    <row r="13" spans="1:9" x14ac:dyDescent="0.25">
      <c r="A13" s="71" t="s">
        <v>188</v>
      </c>
      <c r="B13" s="71"/>
      <c r="C13" s="71"/>
      <c r="D13" s="71"/>
      <c r="E13" s="71"/>
      <c r="F13" s="71"/>
      <c r="G13" s="71"/>
      <c r="H13" s="3"/>
      <c r="I13" s="3"/>
    </row>
    <row r="14" spans="1:9" ht="20.25" customHeight="1" x14ac:dyDescent="0.25">
      <c r="A14" s="74" t="s">
        <v>210</v>
      </c>
      <c r="B14" s="74"/>
      <c r="C14" s="74"/>
      <c r="D14" s="74"/>
      <c r="E14" s="74"/>
      <c r="F14" s="74"/>
      <c r="G14" s="74"/>
      <c r="H14" s="3"/>
      <c r="I14" s="3"/>
    </row>
    <row r="15" spans="1:9" ht="20.25" customHeight="1" x14ac:dyDescent="0.25">
      <c r="A15" s="71" t="s">
        <v>189</v>
      </c>
      <c r="B15" s="71"/>
      <c r="C15" s="71"/>
      <c r="D15" s="71"/>
      <c r="E15" s="71"/>
      <c r="F15" s="71"/>
      <c r="G15" s="71"/>
      <c r="H15" s="3"/>
      <c r="I15" s="3"/>
    </row>
    <row r="16" spans="1:9" ht="66" customHeight="1" x14ac:dyDescent="0.25">
      <c r="A16" s="70" t="s">
        <v>211</v>
      </c>
      <c r="B16" s="70"/>
      <c r="C16" s="70"/>
      <c r="D16" s="70"/>
      <c r="E16" s="70"/>
      <c r="F16" s="70"/>
      <c r="G16" s="70"/>
    </row>
    <row r="17" spans="1:10" ht="15" customHeight="1" x14ac:dyDescent="0.25">
      <c r="A17" s="71" t="s">
        <v>190</v>
      </c>
      <c r="B17" s="71"/>
      <c r="C17" s="71"/>
      <c r="D17" s="71"/>
      <c r="E17" s="71"/>
      <c r="F17" s="71"/>
      <c r="G17" s="71"/>
    </row>
    <row r="18" spans="1:10" ht="33.75" x14ac:dyDescent="0.25">
      <c r="A18" s="83" t="s">
        <v>197</v>
      </c>
      <c r="B18" s="84"/>
      <c r="C18" s="85"/>
      <c r="D18" s="82" t="s">
        <v>198</v>
      </c>
      <c r="E18" s="82"/>
      <c r="F18" s="51" t="s">
        <v>224</v>
      </c>
      <c r="G18" s="52" t="s">
        <v>199</v>
      </c>
    </row>
    <row r="19" spans="1:10" ht="28.5" customHeight="1" x14ac:dyDescent="0.25">
      <c r="A19" s="78" t="s">
        <v>200</v>
      </c>
      <c r="B19" s="78"/>
      <c r="C19" s="78"/>
      <c r="D19" s="86" t="s">
        <v>204</v>
      </c>
      <c r="E19" s="86"/>
      <c r="F19" s="63">
        <v>44393</v>
      </c>
      <c r="G19" s="64" t="s">
        <v>203</v>
      </c>
    </row>
    <row r="20" spans="1:10" ht="72.75" customHeight="1" x14ac:dyDescent="0.25">
      <c r="A20" s="78" t="s">
        <v>201</v>
      </c>
      <c r="B20" s="78"/>
      <c r="C20" s="78"/>
      <c r="D20" s="86" t="s">
        <v>205</v>
      </c>
      <c r="E20" s="86"/>
      <c r="F20" s="63">
        <v>44412</v>
      </c>
      <c r="G20" s="64" t="s">
        <v>203</v>
      </c>
    </row>
    <row r="21" spans="1:10" ht="60.75" customHeight="1" x14ac:dyDescent="0.25">
      <c r="A21" s="78" t="s">
        <v>257</v>
      </c>
      <c r="B21" s="78"/>
      <c r="C21" s="78"/>
      <c r="D21" s="86" t="s">
        <v>258</v>
      </c>
      <c r="E21" s="86"/>
      <c r="F21" s="63">
        <v>44942</v>
      </c>
      <c r="G21" s="64" t="s">
        <v>203</v>
      </c>
    </row>
    <row r="22" spans="1:10" ht="50.25" customHeight="1" x14ac:dyDescent="0.25">
      <c r="A22" s="78" t="s">
        <v>202</v>
      </c>
      <c r="B22" s="78"/>
      <c r="C22" s="78"/>
      <c r="D22" s="86" t="s">
        <v>206</v>
      </c>
      <c r="E22" s="86"/>
      <c r="F22" s="63">
        <v>44316</v>
      </c>
      <c r="G22" s="64" t="s">
        <v>203</v>
      </c>
    </row>
    <row r="23" spans="1:10" x14ac:dyDescent="0.25">
      <c r="A23" s="88" t="s">
        <v>7</v>
      </c>
      <c r="B23" s="88"/>
      <c r="C23" s="88"/>
      <c r="D23" s="88"/>
      <c r="E23" s="88"/>
      <c r="F23" s="88"/>
      <c r="G23" s="88"/>
      <c r="H23" s="1"/>
      <c r="I23" s="1"/>
      <c r="J23" s="1"/>
    </row>
    <row r="24" spans="1:10" x14ac:dyDescent="0.25">
      <c r="A24" s="7"/>
      <c r="B24" s="7"/>
      <c r="C24" s="7"/>
      <c r="D24" s="7"/>
      <c r="E24" s="7"/>
      <c r="F24" s="7"/>
      <c r="G24" s="7"/>
    </row>
    <row r="25" spans="1:10" ht="54" customHeight="1" x14ac:dyDescent="0.25">
      <c r="A25" s="8" t="s">
        <v>3</v>
      </c>
      <c r="B25" s="89" t="s">
        <v>1</v>
      </c>
      <c r="C25" s="90"/>
      <c r="D25" s="8" t="s">
        <v>4</v>
      </c>
      <c r="E25" s="8" t="s">
        <v>5</v>
      </c>
      <c r="F25" s="8" t="s">
        <v>2</v>
      </c>
      <c r="G25" s="8" t="s">
        <v>6</v>
      </c>
    </row>
    <row r="26" spans="1:10" ht="31.5" customHeight="1" x14ac:dyDescent="0.25">
      <c r="A26" s="68">
        <v>1</v>
      </c>
      <c r="B26" s="76" t="s">
        <v>207</v>
      </c>
      <c r="C26" s="77"/>
      <c r="D26" s="68">
        <v>160</v>
      </c>
      <c r="E26" s="68">
        <v>119</v>
      </c>
      <c r="F26" s="37">
        <f>E26/D26*100</f>
        <v>74.375</v>
      </c>
      <c r="G26" s="69"/>
    </row>
    <row r="27" spans="1:10" ht="60" customHeight="1" x14ac:dyDescent="0.25">
      <c r="A27" s="68">
        <v>2</v>
      </c>
      <c r="B27" s="76" t="s">
        <v>259</v>
      </c>
      <c r="C27" s="77"/>
      <c r="D27" s="68">
        <v>35</v>
      </c>
      <c r="E27" s="68">
        <v>42</v>
      </c>
      <c r="F27" s="37">
        <f t="shared" ref="F27:F32" si="0">E27/D27*100</f>
        <v>120</v>
      </c>
      <c r="G27" s="69"/>
    </row>
    <row r="28" spans="1:10" ht="63.75" customHeight="1" x14ac:dyDescent="0.25">
      <c r="A28" s="68">
        <v>3</v>
      </c>
      <c r="B28" s="76" t="s">
        <v>208</v>
      </c>
      <c r="C28" s="77"/>
      <c r="D28" s="68">
        <v>12</v>
      </c>
      <c r="E28" s="68">
        <v>12</v>
      </c>
      <c r="F28" s="37">
        <f t="shared" si="0"/>
        <v>100</v>
      </c>
      <c r="G28" s="69"/>
    </row>
    <row r="29" spans="1:10" ht="46.5" customHeight="1" x14ac:dyDescent="0.25">
      <c r="A29" s="68">
        <v>4</v>
      </c>
      <c r="B29" s="76" t="s">
        <v>209</v>
      </c>
      <c r="C29" s="77"/>
      <c r="D29" s="68">
        <v>70</v>
      </c>
      <c r="E29" s="68">
        <v>71</v>
      </c>
      <c r="F29" s="37">
        <f t="shared" si="0"/>
        <v>101.42857142857142</v>
      </c>
      <c r="G29" s="69"/>
    </row>
    <row r="30" spans="1:10" ht="133.5" customHeight="1" x14ac:dyDescent="0.25">
      <c r="A30" s="68">
        <v>5</v>
      </c>
      <c r="B30" s="76" t="s">
        <v>260</v>
      </c>
      <c r="C30" s="77"/>
      <c r="D30" s="68">
        <v>28</v>
      </c>
      <c r="E30" s="68">
        <v>30</v>
      </c>
      <c r="F30" s="37">
        <f t="shared" si="0"/>
        <v>107.14285714285714</v>
      </c>
      <c r="G30" s="69"/>
    </row>
    <row r="31" spans="1:10" ht="132.75" customHeight="1" x14ac:dyDescent="0.25">
      <c r="A31" s="68">
        <v>6</v>
      </c>
      <c r="B31" s="76" t="s">
        <v>260</v>
      </c>
      <c r="C31" s="77"/>
      <c r="D31" s="68">
        <v>77</v>
      </c>
      <c r="E31" s="68">
        <v>84</v>
      </c>
      <c r="F31" s="37">
        <f t="shared" si="0"/>
        <v>109.09090909090908</v>
      </c>
      <c r="G31" s="69"/>
    </row>
    <row r="32" spans="1:10" ht="136.5" customHeight="1" x14ac:dyDescent="0.25">
      <c r="A32" s="68">
        <v>7</v>
      </c>
      <c r="B32" s="76" t="s">
        <v>260</v>
      </c>
      <c r="C32" s="77"/>
      <c r="D32" s="68">
        <v>90</v>
      </c>
      <c r="E32" s="68">
        <v>39</v>
      </c>
      <c r="F32" s="37">
        <f t="shared" si="0"/>
        <v>43.333333333333336</v>
      </c>
      <c r="G32" s="69"/>
    </row>
    <row r="33" spans="1:7" ht="146.25" customHeight="1" x14ac:dyDescent="0.25">
      <c r="A33" s="68">
        <v>8</v>
      </c>
      <c r="B33" s="76" t="s">
        <v>261</v>
      </c>
      <c r="C33" s="77"/>
      <c r="D33" s="68">
        <v>20</v>
      </c>
      <c r="E33" s="68">
        <v>9</v>
      </c>
      <c r="F33" s="37">
        <f t="shared" ref="F33" si="1">E33/D33*100</f>
        <v>45</v>
      </c>
      <c r="G33" s="69"/>
    </row>
    <row r="34" spans="1:7" ht="24.75" customHeight="1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2" t="s">
        <v>186</v>
      </c>
      <c r="B35" s="93"/>
      <c r="C35" s="93"/>
      <c r="D35" s="94"/>
      <c r="E35" s="75">
        <v>105</v>
      </c>
      <c r="F35" s="75"/>
      <c r="G35" s="75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1" t="s">
        <v>15</v>
      </c>
      <c r="B37" s="91"/>
      <c r="C37" s="91"/>
      <c r="D37" s="91"/>
      <c r="E37" s="91"/>
      <c r="F37" s="91"/>
      <c r="G37" s="91"/>
    </row>
    <row r="38" spans="1:7" x14ac:dyDescent="0.25">
      <c r="A38" s="47"/>
      <c r="B38" s="47"/>
      <c r="C38" s="47"/>
      <c r="D38" s="47"/>
      <c r="E38" s="47"/>
      <c r="F38" s="47"/>
      <c r="G38" s="47"/>
    </row>
    <row r="39" spans="1:7" ht="49.5" customHeight="1" x14ac:dyDescent="0.25">
      <c r="A39" s="86" t="s">
        <v>14</v>
      </c>
      <c r="B39" s="86" t="s">
        <v>13</v>
      </c>
      <c r="C39" s="86"/>
      <c r="D39" s="86" t="s">
        <v>12</v>
      </c>
      <c r="E39" s="86" t="s">
        <v>8</v>
      </c>
      <c r="F39" s="86" t="s">
        <v>9</v>
      </c>
      <c r="G39" s="86"/>
    </row>
    <row r="40" spans="1:7" ht="45" x14ac:dyDescent="0.25">
      <c r="A40" s="86"/>
      <c r="B40" s="46" t="s">
        <v>10</v>
      </c>
      <c r="C40" s="46" t="s">
        <v>11</v>
      </c>
      <c r="D40" s="86"/>
      <c r="E40" s="86"/>
      <c r="F40" s="86"/>
      <c r="G40" s="86"/>
    </row>
    <row r="41" spans="1:7" ht="24.75" customHeight="1" x14ac:dyDescent="0.25">
      <c r="A41" s="46">
        <v>191.75</v>
      </c>
      <c r="B41" s="57">
        <v>157.69999999999999</v>
      </c>
      <c r="C41" s="57">
        <v>0.19</v>
      </c>
      <c r="D41" s="57">
        <v>158</v>
      </c>
      <c r="E41" s="57">
        <v>161</v>
      </c>
      <c r="F41" s="87">
        <v>33.75</v>
      </c>
      <c r="G41" s="87"/>
    </row>
    <row r="42" spans="1:7" x14ac:dyDescent="0.25">
      <c r="A42" s="47"/>
      <c r="B42" s="47"/>
      <c r="C42" s="47"/>
      <c r="D42" s="47"/>
      <c r="E42" s="47"/>
      <c r="F42" s="47"/>
      <c r="G42" s="47"/>
    </row>
    <row r="43" spans="1:7" x14ac:dyDescent="0.25">
      <c r="A43" s="81" t="s">
        <v>26</v>
      </c>
      <c r="B43" s="81"/>
      <c r="C43" s="81"/>
      <c r="D43" s="81"/>
      <c r="E43" s="81"/>
      <c r="F43" s="81"/>
      <c r="G43" s="81"/>
    </row>
    <row r="44" spans="1:7" x14ac:dyDescent="0.25">
      <c r="A44" s="47"/>
      <c r="B44" s="47"/>
      <c r="C44" s="47"/>
      <c r="D44" s="47"/>
      <c r="E44" s="47"/>
      <c r="F44" s="47"/>
      <c r="G44" s="47"/>
    </row>
    <row r="45" spans="1:7" ht="75" x14ac:dyDescent="0.25">
      <c r="A45" s="79" t="s">
        <v>16</v>
      </c>
      <c r="B45" s="80"/>
      <c r="C45" s="46" t="s">
        <v>255</v>
      </c>
      <c r="D45" s="46" t="s">
        <v>17</v>
      </c>
      <c r="E45" s="46" t="s">
        <v>293</v>
      </c>
      <c r="F45" s="46" t="s">
        <v>256</v>
      </c>
      <c r="G45" s="46" t="s">
        <v>18</v>
      </c>
    </row>
    <row r="46" spans="1:7" ht="30" customHeight="1" x14ac:dyDescent="0.25">
      <c r="A46" s="78" t="s">
        <v>19</v>
      </c>
      <c r="B46" s="78"/>
      <c r="C46" s="61">
        <v>96341.51</v>
      </c>
      <c r="D46" s="57"/>
      <c r="E46" s="57">
        <v>91124.21</v>
      </c>
      <c r="F46" s="48">
        <f>E46/C46*100</f>
        <v>94.584577302141113</v>
      </c>
      <c r="G46" s="45"/>
    </row>
    <row r="47" spans="1:7" ht="61.5" customHeight="1" x14ac:dyDescent="0.25">
      <c r="A47" s="78" t="s">
        <v>20</v>
      </c>
      <c r="B47" s="78"/>
      <c r="C47" s="67">
        <v>82061.41</v>
      </c>
      <c r="D47" s="67"/>
      <c r="E47" s="67">
        <v>84686.11</v>
      </c>
      <c r="F47" s="48">
        <f t="shared" ref="F47:F53" si="2">E47/C47*100</f>
        <v>103.19845832529563</v>
      </c>
      <c r="G47" s="45"/>
    </row>
    <row r="48" spans="1:7" ht="20.25" customHeight="1" x14ac:dyDescent="0.25">
      <c r="A48" s="78" t="s">
        <v>21</v>
      </c>
      <c r="B48" s="78"/>
      <c r="C48" s="67">
        <v>105959.25</v>
      </c>
      <c r="D48" s="67">
        <v>113424</v>
      </c>
      <c r="E48" s="67">
        <v>110602.43</v>
      </c>
      <c r="F48" s="48">
        <f t="shared" si="2"/>
        <v>104.38204309675653</v>
      </c>
      <c r="G48" s="36">
        <f>E48/D48*100</f>
        <v>97.512369516151779</v>
      </c>
    </row>
    <row r="49" spans="1:7" ht="33" customHeight="1" x14ac:dyDescent="0.25">
      <c r="A49" s="78" t="s">
        <v>196</v>
      </c>
      <c r="B49" s="78"/>
      <c r="C49" s="67">
        <v>0</v>
      </c>
      <c r="D49" s="67">
        <v>0</v>
      </c>
      <c r="E49" s="67">
        <v>0</v>
      </c>
      <c r="F49" s="49">
        <v>0</v>
      </c>
      <c r="G49" s="50">
        <v>0</v>
      </c>
    </row>
    <row r="50" spans="1:7" ht="31.5" customHeight="1" x14ac:dyDescent="0.25">
      <c r="A50" s="78" t="s">
        <v>22</v>
      </c>
      <c r="B50" s="78"/>
      <c r="C50" s="67">
        <v>53166.8</v>
      </c>
      <c r="D50" s="67">
        <v>56712</v>
      </c>
      <c r="E50" s="67">
        <v>53886.22</v>
      </c>
      <c r="F50" s="48">
        <f t="shared" si="2"/>
        <v>101.353137672382</v>
      </c>
      <c r="G50" s="36">
        <f t="shared" ref="G50:G52" si="3">E50/D50*100</f>
        <v>95.017315559317254</v>
      </c>
    </row>
    <row r="51" spans="1:7" ht="27" customHeight="1" x14ac:dyDescent="0.25">
      <c r="A51" s="78" t="s">
        <v>23</v>
      </c>
      <c r="B51" s="78"/>
      <c r="C51" s="67">
        <v>53028.06</v>
      </c>
      <c r="D51" s="67">
        <v>56712</v>
      </c>
      <c r="E51" s="67">
        <v>53004.74</v>
      </c>
      <c r="F51" s="48">
        <f t="shared" si="2"/>
        <v>99.956023282767646</v>
      </c>
      <c r="G51" s="36">
        <f t="shared" si="3"/>
        <v>93.463006065735641</v>
      </c>
    </row>
    <row r="52" spans="1:7" ht="27.75" customHeight="1" x14ac:dyDescent="0.25">
      <c r="A52" s="78" t="s">
        <v>24</v>
      </c>
      <c r="B52" s="78"/>
      <c r="C52" s="67">
        <v>53141.89</v>
      </c>
      <c r="D52" s="67">
        <v>56712</v>
      </c>
      <c r="E52" s="67">
        <v>59330.32</v>
      </c>
      <c r="F52" s="48">
        <f t="shared" si="2"/>
        <v>111.64510708971773</v>
      </c>
      <c r="G52" s="36">
        <f t="shared" si="3"/>
        <v>104.61687120891523</v>
      </c>
    </row>
    <row r="53" spans="1:7" x14ac:dyDescent="0.25">
      <c r="A53" s="78" t="s">
        <v>25</v>
      </c>
      <c r="B53" s="78"/>
      <c r="C53" s="67">
        <v>33459.17</v>
      </c>
      <c r="D53" s="67"/>
      <c r="E53" s="67">
        <v>36096.339999999997</v>
      </c>
      <c r="F53" s="48">
        <f t="shared" si="2"/>
        <v>107.88175558449298</v>
      </c>
      <c r="G53" s="36"/>
    </row>
    <row r="54" spans="1:7" x14ac:dyDescent="0.25">
      <c r="A54" s="11"/>
      <c r="B54" s="11"/>
      <c r="C54" s="11"/>
      <c r="D54" s="11"/>
      <c r="E54" s="11"/>
      <c r="F54" s="11"/>
      <c r="G54" s="11"/>
    </row>
    <row r="62" spans="1:7" x14ac:dyDescent="0.25">
      <c r="C62" s="30"/>
    </row>
  </sheetData>
  <mergeCells count="51">
    <mergeCell ref="A20:C20"/>
    <mergeCell ref="D20:E20"/>
    <mergeCell ref="A22:C22"/>
    <mergeCell ref="D22:E22"/>
    <mergeCell ref="A21:C21"/>
    <mergeCell ref="D21:E21"/>
    <mergeCell ref="D18:E18"/>
    <mergeCell ref="A18:C18"/>
    <mergeCell ref="A19:C19"/>
    <mergeCell ref="D19:E19"/>
    <mergeCell ref="F41:G41"/>
    <mergeCell ref="A23:G23"/>
    <mergeCell ref="A39:A40"/>
    <mergeCell ref="E39:E40"/>
    <mergeCell ref="B25:C25"/>
    <mergeCell ref="B26:C26"/>
    <mergeCell ref="B27:C27"/>
    <mergeCell ref="B39:C39"/>
    <mergeCell ref="D39:D40"/>
    <mergeCell ref="A37:G37"/>
    <mergeCell ref="F39:G40"/>
    <mergeCell ref="A35:D35"/>
    <mergeCell ref="A51:B51"/>
    <mergeCell ref="A52:B52"/>
    <mergeCell ref="A53:B53"/>
    <mergeCell ref="A45:B45"/>
    <mergeCell ref="A43:G43"/>
    <mergeCell ref="A46:B46"/>
    <mergeCell ref="A47:B47"/>
    <mergeCell ref="A48:B48"/>
    <mergeCell ref="A50:B50"/>
    <mergeCell ref="A49:B49"/>
    <mergeCell ref="E35:G35"/>
    <mergeCell ref="B28:C28"/>
    <mergeCell ref="B29:C29"/>
    <mergeCell ref="B30:C30"/>
    <mergeCell ref="B32:C32"/>
    <mergeCell ref="B31:C31"/>
    <mergeCell ref="B33:C33"/>
    <mergeCell ref="A16:G16"/>
    <mergeCell ref="A17:G17"/>
    <mergeCell ref="A2:G2"/>
    <mergeCell ref="A3:G3"/>
    <mergeCell ref="A5:G5"/>
    <mergeCell ref="A7:G7"/>
    <mergeCell ref="A9:G9"/>
    <mergeCell ref="A12:G12"/>
    <mergeCell ref="A13:G13"/>
    <mergeCell ref="A14:G14"/>
    <mergeCell ref="A15:G15"/>
    <mergeCell ref="A11:G11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abSelected="1" topLeftCell="A236" workbookViewId="0">
      <selection activeCell="A287" sqref="A287:B287"/>
    </sheetView>
  </sheetViews>
  <sheetFormatPr defaultRowHeight="15" x14ac:dyDescent="0.25"/>
  <cols>
    <col min="1" max="1" width="5" style="4" customWidth="1"/>
    <col min="2" max="2" width="40.85546875" customWidth="1"/>
    <col min="3" max="3" width="12.5703125" customWidth="1"/>
    <col min="4" max="4" width="13" customWidth="1"/>
    <col min="5" max="5" width="14.28515625" customWidth="1"/>
    <col min="6" max="6" width="12" customWidth="1"/>
  </cols>
  <sheetData>
    <row r="1" spans="1:9" x14ac:dyDescent="0.25">
      <c r="A1" s="71" t="s">
        <v>112</v>
      </c>
      <c r="B1" s="71"/>
      <c r="C1" s="71"/>
      <c r="D1" s="71"/>
      <c r="E1" s="71"/>
      <c r="F1" s="71"/>
    </row>
    <row r="2" spans="1:9" x14ac:dyDescent="0.25">
      <c r="A2" s="7"/>
      <c r="B2" s="11"/>
      <c r="C2" s="11"/>
      <c r="D2" s="11"/>
      <c r="E2" s="11"/>
      <c r="F2" s="11"/>
    </row>
    <row r="3" spans="1:9" ht="42" customHeight="1" x14ac:dyDescent="0.25">
      <c r="A3" s="113" t="s">
        <v>114</v>
      </c>
      <c r="B3" s="113"/>
      <c r="C3" s="113"/>
      <c r="D3" s="113"/>
      <c r="E3" s="113"/>
      <c r="F3" s="113"/>
    </row>
    <row r="4" spans="1:9" ht="45" x14ac:dyDescent="0.25">
      <c r="A4" s="10" t="s">
        <v>111</v>
      </c>
      <c r="B4" s="12" t="s">
        <v>27</v>
      </c>
      <c r="C4" s="12" t="s">
        <v>254</v>
      </c>
      <c r="D4" s="12" t="s">
        <v>253</v>
      </c>
      <c r="E4" s="12" t="s">
        <v>109</v>
      </c>
      <c r="F4" s="12" t="s">
        <v>110</v>
      </c>
    </row>
    <row r="5" spans="1:9" ht="30" x14ac:dyDescent="0.25">
      <c r="A5" s="24">
        <v>2</v>
      </c>
      <c r="B5" s="13" t="s">
        <v>28</v>
      </c>
      <c r="C5" s="28">
        <v>695962.84</v>
      </c>
      <c r="D5" s="25">
        <v>1686464.01</v>
      </c>
      <c r="E5" s="28">
        <v>1686464.01</v>
      </c>
      <c r="F5" s="25"/>
    </row>
    <row r="6" spans="1:9" ht="30" x14ac:dyDescent="0.25">
      <c r="A6" s="24">
        <v>3</v>
      </c>
      <c r="B6" s="13" t="s">
        <v>29</v>
      </c>
      <c r="C6" s="36">
        <f>C5+C7-C17</f>
        <v>1686464.0099999998</v>
      </c>
      <c r="D6" s="36">
        <f t="shared" ref="D6:E6" si="0">D5+D7-D17</f>
        <v>0</v>
      </c>
      <c r="E6" s="36">
        <f t="shared" si="0"/>
        <v>1079117.5200000005</v>
      </c>
      <c r="F6" s="25"/>
    </row>
    <row r="7" spans="1:9" x14ac:dyDescent="0.25">
      <c r="A7" s="115" t="s">
        <v>30</v>
      </c>
      <c r="B7" s="116"/>
      <c r="C7" s="28">
        <f>C8+C9+C11+C12+C13+C14-C87</f>
        <v>9378088.7300000004</v>
      </c>
      <c r="D7" s="25">
        <f>D8+D9+D11+D12+D13+D14+D15-D87</f>
        <v>8815455.3599999994</v>
      </c>
      <c r="E7" s="25">
        <f>E8+E9+E11+E12+E13+E14-E87</f>
        <v>3871631.9</v>
      </c>
      <c r="F7" s="25">
        <f>E7/D7*100</f>
        <v>43.918683061654122</v>
      </c>
    </row>
    <row r="8" spans="1:9" ht="33" customHeight="1" x14ac:dyDescent="0.25">
      <c r="A8" s="10">
        <v>120</v>
      </c>
      <c r="B8" s="14" t="s">
        <v>31</v>
      </c>
      <c r="C8" s="28">
        <v>974117.77</v>
      </c>
      <c r="D8" s="25">
        <v>295455.35999999999</v>
      </c>
      <c r="E8" s="25">
        <v>0</v>
      </c>
      <c r="F8" s="28">
        <f t="shared" ref="F8:F71" si="1">E8/D8*100</f>
        <v>0</v>
      </c>
    </row>
    <row r="9" spans="1:9" ht="33" customHeight="1" x14ac:dyDescent="0.25">
      <c r="A9" s="10">
        <v>130</v>
      </c>
      <c r="B9" s="14" t="s">
        <v>32</v>
      </c>
      <c r="C9" s="62">
        <v>8403970.9600000009</v>
      </c>
      <c r="D9" s="36">
        <v>8470000</v>
      </c>
      <c r="E9" s="36">
        <v>3871631.9</v>
      </c>
      <c r="F9" s="28">
        <f t="shared" si="1"/>
        <v>45.70993978748524</v>
      </c>
    </row>
    <row r="10" spans="1:9" ht="15" customHeight="1" x14ac:dyDescent="0.25">
      <c r="A10" s="10"/>
      <c r="B10" s="14" t="s">
        <v>108</v>
      </c>
      <c r="C10" s="28">
        <v>3763933.86</v>
      </c>
      <c r="D10" s="36">
        <v>3500000</v>
      </c>
      <c r="E10" s="25">
        <v>1457406.9</v>
      </c>
      <c r="F10" s="28">
        <f t="shared" si="1"/>
        <v>41.64019714285714</v>
      </c>
      <c r="I10" s="5"/>
    </row>
    <row r="11" spans="1:9" ht="15" customHeight="1" x14ac:dyDescent="0.25">
      <c r="A11" s="10">
        <v>140</v>
      </c>
      <c r="B11" s="14" t="s">
        <v>33</v>
      </c>
      <c r="C11" s="28"/>
      <c r="D11" s="25">
        <v>0</v>
      </c>
      <c r="E11" s="25"/>
      <c r="F11" s="28"/>
    </row>
    <row r="12" spans="1:9" ht="15" customHeight="1" x14ac:dyDescent="0.25">
      <c r="A12" s="10">
        <v>150</v>
      </c>
      <c r="B12" s="14" t="s">
        <v>34</v>
      </c>
      <c r="C12" s="28">
        <v>0</v>
      </c>
      <c r="D12" s="25">
        <v>50000</v>
      </c>
      <c r="E12" s="25">
        <v>0</v>
      </c>
      <c r="F12" s="28"/>
    </row>
    <row r="13" spans="1:9" ht="15" customHeight="1" x14ac:dyDescent="0.25">
      <c r="A13" s="10">
        <v>180</v>
      </c>
      <c r="B13" s="14" t="s">
        <v>35</v>
      </c>
      <c r="C13" s="28"/>
      <c r="D13" s="25">
        <v>0</v>
      </c>
      <c r="E13" s="25"/>
      <c r="F13" s="28"/>
    </row>
    <row r="14" spans="1:9" ht="15" customHeight="1" x14ac:dyDescent="0.25">
      <c r="A14" s="10">
        <v>400</v>
      </c>
      <c r="B14" s="14" t="s">
        <v>36</v>
      </c>
      <c r="C14" s="28">
        <v>0</v>
      </c>
      <c r="D14" s="25">
        <v>0</v>
      </c>
      <c r="E14" s="25">
        <v>0</v>
      </c>
      <c r="F14" s="28"/>
    </row>
    <row r="15" spans="1:9" ht="15" customHeight="1" x14ac:dyDescent="0.25">
      <c r="A15" s="10"/>
      <c r="B15" s="14" t="s">
        <v>37</v>
      </c>
      <c r="C15" s="28">
        <v>0</v>
      </c>
      <c r="D15" s="25">
        <v>0</v>
      </c>
      <c r="E15" s="25">
        <v>0</v>
      </c>
      <c r="F15" s="28"/>
    </row>
    <row r="16" spans="1:9" ht="49.5" customHeight="1" x14ac:dyDescent="0.25">
      <c r="A16" s="10">
        <v>510</v>
      </c>
      <c r="B16" s="14" t="s">
        <v>38</v>
      </c>
      <c r="C16" s="28">
        <v>0</v>
      </c>
      <c r="D16" s="25">
        <v>0</v>
      </c>
      <c r="E16" s="25">
        <v>0</v>
      </c>
      <c r="F16" s="28"/>
    </row>
    <row r="17" spans="1:6" x14ac:dyDescent="0.25">
      <c r="A17" s="119" t="s">
        <v>39</v>
      </c>
      <c r="B17" s="120"/>
      <c r="C17" s="28">
        <f>C18+C42+C59+C65</f>
        <v>8387587.5600000005</v>
      </c>
      <c r="D17" s="25">
        <f>D18+D42+D59+D65+D86</f>
        <v>10501919.370000001</v>
      </c>
      <c r="E17" s="25">
        <f>E18+E42+E59+E65+E86</f>
        <v>4478978.3899999997</v>
      </c>
      <c r="F17" s="28">
        <f t="shared" si="1"/>
        <v>42.649140906516017</v>
      </c>
    </row>
    <row r="18" spans="1:6" ht="30" customHeight="1" x14ac:dyDescent="0.25">
      <c r="A18" s="10"/>
      <c r="B18" s="15" t="s">
        <v>40</v>
      </c>
      <c r="C18" s="28">
        <f>C19+C24+C31</f>
        <v>1933887.6</v>
      </c>
      <c r="D18" s="25">
        <f>D19+D24+D31</f>
        <v>1970000</v>
      </c>
      <c r="E18" s="28">
        <f>E19+E24+E31</f>
        <v>940208.37</v>
      </c>
      <c r="F18" s="28">
        <f t="shared" si="1"/>
        <v>47.726313197969546</v>
      </c>
    </row>
    <row r="19" spans="1:6" ht="30" customHeight="1" x14ac:dyDescent="0.25">
      <c r="A19" s="10">
        <v>111</v>
      </c>
      <c r="B19" s="14" t="s">
        <v>41</v>
      </c>
      <c r="C19" s="28">
        <v>1228018.79</v>
      </c>
      <c r="D19" s="25">
        <v>1450000</v>
      </c>
      <c r="E19" s="25">
        <v>720590.13</v>
      </c>
      <c r="F19" s="28">
        <f t="shared" si="1"/>
        <v>49.695871034482757</v>
      </c>
    </row>
    <row r="20" spans="1:6" ht="27" hidden="1" customHeight="1" x14ac:dyDescent="0.25">
      <c r="A20" s="10"/>
      <c r="B20" s="14" t="s">
        <v>42</v>
      </c>
      <c r="C20" s="28"/>
      <c r="D20" s="25"/>
      <c r="E20" s="25"/>
      <c r="F20" s="28" t="e">
        <f t="shared" si="1"/>
        <v>#DIV/0!</v>
      </c>
    </row>
    <row r="21" spans="1:6" ht="28.5" hidden="1" customHeight="1" x14ac:dyDescent="0.25">
      <c r="A21" s="10"/>
      <c r="B21" s="14" t="s">
        <v>43</v>
      </c>
      <c r="C21" s="28"/>
      <c r="D21" s="25"/>
      <c r="E21" s="25"/>
      <c r="F21" s="28" t="e">
        <f t="shared" si="1"/>
        <v>#DIV/0!</v>
      </c>
    </row>
    <row r="22" spans="1:6" ht="25.5" hidden="1" customHeight="1" x14ac:dyDescent="0.25">
      <c r="A22" s="10"/>
      <c r="B22" s="14" t="s">
        <v>44</v>
      </c>
      <c r="C22" s="28"/>
      <c r="D22" s="25"/>
      <c r="E22" s="25"/>
      <c r="F22" s="28" t="e">
        <f t="shared" si="1"/>
        <v>#DIV/0!</v>
      </c>
    </row>
    <row r="23" spans="1:6" ht="15" hidden="1" customHeight="1" x14ac:dyDescent="0.25">
      <c r="A23" s="10"/>
      <c r="B23" s="14" t="s">
        <v>45</v>
      </c>
      <c r="C23" s="28"/>
      <c r="D23" s="25"/>
      <c r="E23" s="25"/>
      <c r="F23" s="28" t="e">
        <f t="shared" si="1"/>
        <v>#DIV/0!</v>
      </c>
    </row>
    <row r="24" spans="1:6" ht="15" customHeight="1" x14ac:dyDescent="0.25">
      <c r="A24" s="10">
        <v>112</v>
      </c>
      <c r="B24" s="14" t="s">
        <v>46</v>
      </c>
      <c r="C24" s="28">
        <v>0</v>
      </c>
      <c r="D24" s="25">
        <v>70000</v>
      </c>
      <c r="E24" s="25">
        <v>2000</v>
      </c>
      <c r="F24" s="28"/>
    </row>
    <row r="25" spans="1:6" ht="33" hidden="1" customHeight="1" x14ac:dyDescent="0.25">
      <c r="A25" s="10"/>
      <c r="B25" s="14" t="s">
        <v>107</v>
      </c>
      <c r="C25" s="28"/>
      <c r="D25" s="25"/>
      <c r="E25" s="25"/>
      <c r="F25" s="28" t="e">
        <f t="shared" si="1"/>
        <v>#DIV/0!</v>
      </c>
    </row>
    <row r="26" spans="1:6" ht="15" hidden="1" customHeight="1" x14ac:dyDescent="0.25">
      <c r="A26" s="10"/>
      <c r="B26" s="14" t="s">
        <v>47</v>
      </c>
      <c r="C26" s="28"/>
      <c r="D26" s="25"/>
      <c r="E26" s="25"/>
      <c r="F26" s="28" t="e">
        <f t="shared" si="1"/>
        <v>#DIV/0!</v>
      </c>
    </row>
    <row r="27" spans="1:6" ht="15" hidden="1" customHeight="1" x14ac:dyDescent="0.25">
      <c r="A27" s="10"/>
      <c r="B27" s="14" t="s">
        <v>48</v>
      </c>
      <c r="C27" s="28"/>
      <c r="D27" s="25"/>
      <c r="E27" s="25"/>
      <c r="F27" s="28" t="e">
        <f t="shared" si="1"/>
        <v>#DIV/0!</v>
      </c>
    </row>
    <row r="28" spans="1:6" ht="15" hidden="1" customHeight="1" x14ac:dyDescent="0.25">
      <c r="A28" s="10"/>
      <c r="B28" s="14" t="s">
        <v>49</v>
      </c>
      <c r="C28" s="28"/>
      <c r="D28" s="25"/>
      <c r="E28" s="25"/>
      <c r="F28" s="28" t="e">
        <f t="shared" si="1"/>
        <v>#DIV/0!</v>
      </c>
    </row>
    <row r="29" spans="1:6" ht="15" hidden="1" customHeight="1" x14ac:dyDescent="0.25">
      <c r="A29" s="10"/>
      <c r="B29" s="14" t="s">
        <v>50</v>
      </c>
      <c r="C29" s="28"/>
      <c r="D29" s="25"/>
      <c r="E29" s="25"/>
      <c r="F29" s="28" t="e">
        <f t="shared" si="1"/>
        <v>#DIV/0!</v>
      </c>
    </row>
    <row r="30" spans="1:6" ht="15" hidden="1" customHeight="1" x14ac:dyDescent="0.25">
      <c r="A30" s="10"/>
      <c r="B30" s="14" t="s">
        <v>51</v>
      </c>
      <c r="C30" s="28"/>
      <c r="D30" s="25"/>
      <c r="E30" s="25"/>
      <c r="F30" s="28" t="e">
        <f t="shared" si="1"/>
        <v>#DIV/0!</v>
      </c>
    </row>
    <row r="31" spans="1:6" ht="34.5" customHeight="1" x14ac:dyDescent="0.25">
      <c r="A31" s="10">
        <v>119</v>
      </c>
      <c r="B31" s="14" t="s">
        <v>52</v>
      </c>
      <c r="C31" s="28">
        <v>705868.81</v>
      </c>
      <c r="D31" s="25">
        <v>450000</v>
      </c>
      <c r="E31" s="25">
        <v>217618.24</v>
      </c>
      <c r="F31" s="28">
        <f t="shared" si="1"/>
        <v>48.359608888888886</v>
      </c>
    </row>
    <row r="32" spans="1:6" ht="22.5" hidden="1" customHeight="1" x14ac:dyDescent="0.25">
      <c r="A32" s="10"/>
      <c r="B32" s="14" t="s">
        <v>53</v>
      </c>
      <c r="C32" s="28"/>
      <c r="D32" s="25"/>
      <c r="E32" s="25"/>
      <c r="F32" s="28" t="e">
        <f t="shared" si="1"/>
        <v>#DIV/0!</v>
      </c>
    </row>
    <row r="33" spans="1:6" ht="15" hidden="1" customHeight="1" x14ac:dyDescent="0.25">
      <c r="A33" s="10"/>
      <c r="B33" s="14" t="s">
        <v>54</v>
      </c>
      <c r="C33" s="28"/>
      <c r="D33" s="25"/>
      <c r="E33" s="25"/>
      <c r="F33" s="28" t="e">
        <f t="shared" si="1"/>
        <v>#DIV/0!</v>
      </c>
    </row>
    <row r="34" spans="1:6" ht="15" hidden="1" customHeight="1" x14ac:dyDescent="0.25">
      <c r="A34" s="10"/>
      <c r="B34" s="14" t="s">
        <v>55</v>
      </c>
      <c r="C34" s="28"/>
      <c r="D34" s="25"/>
      <c r="E34" s="25"/>
      <c r="F34" s="28" t="e">
        <f t="shared" si="1"/>
        <v>#DIV/0!</v>
      </c>
    </row>
    <row r="35" spans="1:6" ht="15" hidden="1" customHeight="1" x14ac:dyDescent="0.25">
      <c r="A35" s="10"/>
      <c r="B35" s="14" t="s">
        <v>45</v>
      </c>
      <c r="C35" s="28"/>
      <c r="D35" s="25"/>
      <c r="E35" s="25"/>
      <c r="F35" s="28" t="e">
        <f t="shared" si="1"/>
        <v>#DIV/0!</v>
      </c>
    </row>
    <row r="36" spans="1:6" ht="15" hidden="1" customHeight="1" x14ac:dyDescent="0.25">
      <c r="A36" s="10"/>
      <c r="B36" s="14" t="s">
        <v>51</v>
      </c>
      <c r="C36" s="28"/>
      <c r="D36" s="25"/>
      <c r="E36" s="25"/>
      <c r="F36" s="28" t="e">
        <f t="shared" si="1"/>
        <v>#DIV/0!</v>
      </c>
    </row>
    <row r="37" spans="1:6" ht="15" hidden="1" customHeight="1" x14ac:dyDescent="0.25">
      <c r="A37" s="10"/>
      <c r="B37" s="14" t="s">
        <v>56</v>
      </c>
      <c r="C37" s="28"/>
      <c r="D37" s="25"/>
      <c r="E37" s="25"/>
      <c r="F37" s="28" t="e">
        <f t="shared" si="1"/>
        <v>#DIV/0!</v>
      </c>
    </row>
    <row r="38" spans="1:6" ht="15" customHeight="1" x14ac:dyDescent="0.25">
      <c r="A38" s="10">
        <v>300</v>
      </c>
      <c r="B38" s="15" t="s">
        <v>57</v>
      </c>
      <c r="C38" s="28">
        <v>0</v>
      </c>
      <c r="D38" s="25">
        <v>0</v>
      </c>
      <c r="E38" s="25">
        <v>0</v>
      </c>
      <c r="F38" s="28"/>
    </row>
    <row r="39" spans="1:6" ht="15" hidden="1" customHeight="1" x14ac:dyDescent="0.25">
      <c r="A39" s="10"/>
      <c r="B39" s="14" t="s">
        <v>58</v>
      </c>
      <c r="C39" s="28"/>
      <c r="D39" s="25"/>
      <c r="E39" s="25"/>
      <c r="F39" s="28" t="e">
        <f t="shared" si="1"/>
        <v>#DIV/0!</v>
      </c>
    </row>
    <row r="40" spans="1:6" ht="15" hidden="1" customHeight="1" x14ac:dyDescent="0.25">
      <c r="A40" s="10"/>
      <c r="B40" s="14" t="s">
        <v>59</v>
      </c>
      <c r="C40" s="28"/>
      <c r="D40" s="25"/>
      <c r="E40" s="25"/>
      <c r="F40" s="28" t="e">
        <f t="shared" si="1"/>
        <v>#DIV/0!</v>
      </c>
    </row>
    <row r="41" spans="1:6" ht="15" hidden="1" customHeight="1" x14ac:dyDescent="0.25">
      <c r="A41" s="10"/>
      <c r="B41" s="14" t="s">
        <v>60</v>
      </c>
      <c r="C41" s="28"/>
      <c r="D41" s="25"/>
      <c r="E41" s="25"/>
      <c r="F41" s="28" t="e">
        <f t="shared" si="1"/>
        <v>#DIV/0!</v>
      </c>
    </row>
    <row r="42" spans="1:6" ht="15" customHeight="1" x14ac:dyDescent="0.25">
      <c r="A42" s="10">
        <v>850</v>
      </c>
      <c r="B42" s="15" t="s">
        <v>61</v>
      </c>
      <c r="C42" s="28">
        <f>C43+C46+C50</f>
        <v>256321.86</v>
      </c>
      <c r="D42" s="25">
        <f>D43+D46+D50</f>
        <v>90000</v>
      </c>
      <c r="E42" s="25">
        <f>E43+E46+E50</f>
        <v>49050</v>
      </c>
      <c r="F42" s="28">
        <f t="shared" si="1"/>
        <v>54.500000000000007</v>
      </c>
    </row>
    <row r="43" spans="1:6" ht="43.5" customHeight="1" x14ac:dyDescent="0.25">
      <c r="A43" s="10">
        <v>851</v>
      </c>
      <c r="B43" s="14" t="s">
        <v>62</v>
      </c>
      <c r="C43" s="28">
        <v>738</v>
      </c>
      <c r="D43" s="25">
        <v>20000</v>
      </c>
      <c r="E43" s="25">
        <v>0</v>
      </c>
      <c r="F43" s="28">
        <f t="shared" si="1"/>
        <v>0</v>
      </c>
    </row>
    <row r="44" spans="1:6" ht="9" hidden="1" customHeight="1" x14ac:dyDescent="0.25">
      <c r="A44" s="10"/>
      <c r="B44" s="14" t="s">
        <v>63</v>
      </c>
      <c r="C44" s="28"/>
      <c r="D44" s="25"/>
      <c r="E44" s="25"/>
      <c r="F44" s="28" t="e">
        <f t="shared" si="1"/>
        <v>#DIV/0!</v>
      </c>
    </row>
    <row r="45" spans="1:6" ht="6.75" hidden="1" customHeight="1" x14ac:dyDescent="0.25">
      <c r="A45" s="10"/>
      <c r="B45" s="14" t="s">
        <v>64</v>
      </c>
      <c r="C45" s="28"/>
      <c r="D45" s="25"/>
      <c r="E45" s="25"/>
      <c r="F45" s="28" t="e">
        <f t="shared" si="1"/>
        <v>#DIV/0!</v>
      </c>
    </row>
    <row r="46" spans="1:6" ht="45" customHeight="1" x14ac:dyDescent="0.25">
      <c r="A46" s="10">
        <v>852</v>
      </c>
      <c r="B46" s="14" t="s">
        <v>65</v>
      </c>
      <c r="C46" s="28">
        <v>50912</v>
      </c>
      <c r="D46" s="25">
        <v>60000</v>
      </c>
      <c r="E46" s="25">
        <v>49050</v>
      </c>
      <c r="F46" s="28">
        <f t="shared" si="1"/>
        <v>81.75</v>
      </c>
    </row>
    <row r="47" spans="1:6" ht="15" hidden="1" customHeight="1" x14ac:dyDescent="0.25">
      <c r="A47" s="10"/>
      <c r="B47" s="14" t="s">
        <v>66</v>
      </c>
      <c r="C47" s="28"/>
      <c r="D47" s="25"/>
      <c r="E47" s="25"/>
      <c r="F47" s="28" t="e">
        <f t="shared" si="1"/>
        <v>#DIV/0!</v>
      </c>
    </row>
    <row r="48" spans="1:6" ht="11.25" hidden="1" customHeight="1" x14ac:dyDescent="0.25">
      <c r="A48" s="10"/>
      <c r="B48" s="14" t="s">
        <v>67</v>
      </c>
      <c r="C48" s="28"/>
      <c r="D48" s="25"/>
      <c r="E48" s="25"/>
      <c r="F48" s="28" t="e">
        <f t="shared" si="1"/>
        <v>#DIV/0!</v>
      </c>
    </row>
    <row r="49" spans="1:6" ht="0.75" customHeight="1" x14ac:dyDescent="0.25">
      <c r="A49" s="10"/>
      <c r="B49" s="14" t="s">
        <v>68</v>
      </c>
      <c r="C49" s="28"/>
      <c r="D49" s="25"/>
      <c r="E49" s="25"/>
      <c r="F49" s="28" t="e">
        <f t="shared" si="1"/>
        <v>#DIV/0!</v>
      </c>
    </row>
    <row r="50" spans="1:6" ht="32.25" customHeight="1" x14ac:dyDescent="0.25">
      <c r="A50" s="10">
        <v>853</v>
      </c>
      <c r="B50" s="14" t="s">
        <v>69</v>
      </c>
      <c r="C50" s="28">
        <v>204671.86</v>
      </c>
      <c r="D50" s="25">
        <v>10000</v>
      </c>
      <c r="E50" s="25">
        <v>0</v>
      </c>
      <c r="F50" s="28">
        <f t="shared" si="1"/>
        <v>0</v>
      </c>
    </row>
    <row r="51" spans="1:6" ht="15" hidden="1" customHeight="1" x14ac:dyDescent="0.25">
      <c r="A51" s="10"/>
      <c r="B51" s="14" t="s">
        <v>70</v>
      </c>
      <c r="C51" s="28"/>
      <c r="D51" s="25"/>
      <c r="E51" s="25"/>
      <c r="F51" s="28" t="e">
        <f t="shared" si="1"/>
        <v>#DIV/0!</v>
      </c>
    </row>
    <row r="52" spans="1:6" ht="15" hidden="1" customHeight="1" x14ac:dyDescent="0.25">
      <c r="A52" s="10"/>
      <c r="B52" s="14" t="s">
        <v>71</v>
      </c>
      <c r="C52" s="28"/>
      <c r="D52" s="25"/>
      <c r="E52" s="25"/>
      <c r="F52" s="28" t="e">
        <f t="shared" si="1"/>
        <v>#DIV/0!</v>
      </c>
    </row>
    <row r="53" spans="1:6" ht="15" hidden="1" customHeight="1" x14ac:dyDescent="0.25">
      <c r="A53" s="10"/>
      <c r="B53" s="14" t="s">
        <v>72</v>
      </c>
      <c r="C53" s="28"/>
      <c r="D53" s="25"/>
      <c r="E53" s="25"/>
      <c r="F53" s="28" t="e">
        <f t="shared" si="1"/>
        <v>#DIV/0!</v>
      </c>
    </row>
    <row r="54" spans="1:6" ht="2.25" hidden="1" customHeight="1" x14ac:dyDescent="0.25">
      <c r="A54" s="10"/>
      <c r="B54" s="14" t="s">
        <v>73</v>
      </c>
      <c r="C54" s="28"/>
      <c r="D54" s="25"/>
      <c r="E54" s="25"/>
      <c r="F54" s="28" t="e">
        <f t="shared" si="1"/>
        <v>#DIV/0!</v>
      </c>
    </row>
    <row r="55" spans="1:6" ht="10.5" hidden="1" customHeight="1" x14ac:dyDescent="0.25">
      <c r="A55" s="10"/>
      <c r="B55" s="14" t="s">
        <v>74</v>
      </c>
      <c r="C55" s="28"/>
      <c r="D55" s="25"/>
      <c r="E55" s="25"/>
      <c r="F55" s="28" t="e">
        <f t="shared" si="1"/>
        <v>#DIV/0!</v>
      </c>
    </row>
    <row r="56" spans="1:6" ht="14.25" customHeight="1" x14ac:dyDescent="0.25">
      <c r="A56" s="10">
        <v>830</v>
      </c>
      <c r="B56" s="15" t="s">
        <v>75</v>
      </c>
      <c r="C56" s="28">
        <v>0</v>
      </c>
      <c r="D56" s="25">
        <v>0</v>
      </c>
      <c r="E56" s="25">
        <v>0</v>
      </c>
      <c r="F56" s="28"/>
    </row>
    <row r="57" spans="1:6" ht="15" customHeight="1" x14ac:dyDescent="0.25">
      <c r="A57" s="10"/>
      <c r="B57" s="14" t="s">
        <v>76</v>
      </c>
      <c r="C57" s="28">
        <v>0</v>
      </c>
      <c r="D57" s="25">
        <v>0</v>
      </c>
      <c r="E57" s="25">
        <v>0</v>
      </c>
      <c r="F57" s="28"/>
    </row>
    <row r="58" spans="1:6" ht="15" customHeight="1" x14ac:dyDescent="0.25">
      <c r="A58" s="10">
        <v>240</v>
      </c>
      <c r="B58" s="15" t="s">
        <v>77</v>
      </c>
      <c r="C58" s="28">
        <f>C59+C65</f>
        <v>6197378.1000000006</v>
      </c>
      <c r="D58" s="25">
        <f>D59+D65+D86</f>
        <v>8441919.370000001</v>
      </c>
      <c r="E58" s="28">
        <f>E59+E65+E86</f>
        <v>3489720.02</v>
      </c>
      <c r="F58" s="28">
        <f t="shared" si="1"/>
        <v>41.337992783979878</v>
      </c>
    </row>
    <row r="59" spans="1:6" ht="15" customHeight="1" x14ac:dyDescent="0.25">
      <c r="A59" s="10">
        <v>243</v>
      </c>
      <c r="B59" s="16" t="s">
        <v>78</v>
      </c>
      <c r="C59" s="28">
        <f>C60+C61+C62+C63+C64</f>
        <v>0</v>
      </c>
      <c r="D59" s="25">
        <f>D60+D61+D62+D63+D64</f>
        <v>0</v>
      </c>
      <c r="E59" s="25">
        <f>E60+E61+E62+E63+E64</f>
        <v>0</v>
      </c>
      <c r="F59" s="28"/>
    </row>
    <row r="60" spans="1:6" ht="15" customHeight="1" x14ac:dyDescent="0.25">
      <c r="A60" s="10"/>
      <c r="B60" s="14" t="s">
        <v>54</v>
      </c>
      <c r="C60" s="28">
        <v>0</v>
      </c>
      <c r="D60" s="25">
        <v>0</v>
      </c>
      <c r="E60" s="25">
        <v>0</v>
      </c>
      <c r="F60" s="28"/>
    </row>
    <row r="61" spans="1:6" ht="15" customHeight="1" x14ac:dyDescent="0.25">
      <c r="A61" s="10"/>
      <c r="B61" s="14" t="s">
        <v>55</v>
      </c>
      <c r="C61" s="28">
        <v>0</v>
      </c>
      <c r="D61" s="25">
        <v>0</v>
      </c>
      <c r="E61" s="25">
        <v>0</v>
      </c>
      <c r="F61" s="28"/>
    </row>
    <row r="62" spans="1:6" ht="15" customHeight="1" x14ac:dyDescent="0.25">
      <c r="A62" s="10"/>
      <c r="B62" s="14" t="s">
        <v>79</v>
      </c>
      <c r="C62" s="28">
        <v>0</v>
      </c>
      <c r="D62" s="25">
        <v>0</v>
      </c>
      <c r="E62" s="25">
        <v>0</v>
      </c>
      <c r="F62" s="28"/>
    </row>
    <row r="63" spans="1:6" ht="15" customHeight="1" x14ac:dyDescent="0.25">
      <c r="A63" s="10"/>
      <c r="B63" s="14" t="s">
        <v>80</v>
      </c>
      <c r="C63" s="28">
        <v>0</v>
      </c>
      <c r="D63" s="25">
        <v>0</v>
      </c>
      <c r="E63" s="25">
        <v>0</v>
      </c>
      <c r="F63" s="28"/>
    </row>
    <row r="64" spans="1:6" ht="15" customHeight="1" x14ac:dyDescent="0.25">
      <c r="A64" s="10"/>
      <c r="B64" s="14" t="s">
        <v>81</v>
      </c>
      <c r="C64" s="28">
        <v>0</v>
      </c>
      <c r="D64" s="25">
        <v>0</v>
      </c>
      <c r="E64" s="25">
        <v>0</v>
      </c>
      <c r="F64" s="28"/>
    </row>
    <row r="65" spans="1:6" ht="15" customHeight="1" x14ac:dyDescent="0.25">
      <c r="A65" s="10">
        <v>244</v>
      </c>
      <c r="B65" s="16" t="s">
        <v>82</v>
      </c>
      <c r="C65" s="28">
        <f>C66+C67+C68+C69+C70+C71+C72+C73+C74+C75+C76+C77</f>
        <v>6197378.1000000006</v>
      </c>
      <c r="D65" s="25">
        <f>D66+D67+D68+D69+D70+D71+D72+D73+D74+D75+D76+D77</f>
        <v>8441919.370000001</v>
      </c>
      <c r="E65" s="25">
        <f>E66+E67+E68+E69+E70+E71+E72+E73+E74+E75+E76+E77</f>
        <v>3489720.02</v>
      </c>
      <c r="F65" s="28">
        <f t="shared" si="1"/>
        <v>41.337992783979878</v>
      </c>
    </row>
    <row r="66" spans="1:6" ht="15" customHeight="1" x14ac:dyDescent="0.25">
      <c r="A66" s="10"/>
      <c r="B66" s="14" t="s">
        <v>83</v>
      </c>
      <c r="C66" s="28">
        <v>0</v>
      </c>
      <c r="D66" s="25">
        <v>0</v>
      </c>
      <c r="E66" s="25">
        <v>0</v>
      </c>
      <c r="F66" s="28"/>
    </row>
    <row r="67" spans="1:6" ht="15" customHeight="1" x14ac:dyDescent="0.25">
      <c r="A67" s="10"/>
      <c r="B67" s="14" t="s">
        <v>84</v>
      </c>
      <c r="C67" s="28">
        <v>20224.14</v>
      </c>
      <c r="D67" s="25">
        <v>30000</v>
      </c>
      <c r="E67" s="25">
        <v>18890.87</v>
      </c>
      <c r="F67" s="28">
        <f t="shared" si="1"/>
        <v>62.969566666666665</v>
      </c>
    </row>
    <row r="68" spans="1:6" ht="15" customHeight="1" x14ac:dyDescent="0.25">
      <c r="A68" s="10"/>
      <c r="B68" s="14" t="s">
        <v>85</v>
      </c>
      <c r="C68" s="28">
        <v>4200</v>
      </c>
      <c r="D68" s="25">
        <v>20000</v>
      </c>
      <c r="E68" s="25">
        <v>0</v>
      </c>
      <c r="F68" s="28"/>
    </row>
    <row r="69" spans="1:6" ht="15" customHeight="1" x14ac:dyDescent="0.25">
      <c r="A69" s="10"/>
      <c r="B69" s="14" t="s">
        <v>86</v>
      </c>
      <c r="C69" s="28">
        <v>0</v>
      </c>
      <c r="D69" s="25">
        <v>0</v>
      </c>
      <c r="E69" s="25">
        <v>0</v>
      </c>
      <c r="F69" s="28"/>
    </row>
    <row r="70" spans="1:6" ht="15" customHeight="1" x14ac:dyDescent="0.25">
      <c r="A70" s="10"/>
      <c r="B70" s="14" t="s">
        <v>87</v>
      </c>
      <c r="C70" s="28">
        <v>0</v>
      </c>
      <c r="D70" s="25">
        <v>0</v>
      </c>
      <c r="E70" s="25">
        <v>0</v>
      </c>
      <c r="F70" s="28"/>
    </row>
    <row r="71" spans="1:6" ht="15" customHeight="1" x14ac:dyDescent="0.25">
      <c r="A71" s="10"/>
      <c r="B71" s="14" t="s">
        <v>88</v>
      </c>
      <c r="C71" s="28">
        <v>415596.87</v>
      </c>
      <c r="D71" s="25">
        <v>1000000</v>
      </c>
      <c r="E71" s="25">
        <v>619464.06000000006</v>
      </c>
      <c r="F71" s="28">
        <f t="shared" si="1"/>
        <v>61.94640600000001</v>
      </c>
    </row>
    <row r="72" spans="1:6" ht="15" customHeight="1" x14ac:dyDescent="0.25">
      <c r="A72" s="10"/>
      <c r="B72" s="14" t="s">
        <v>89</v>
      </c>
      <c r="C72" s="60">
        <v>604995.05000000005</v>
      </c>
      <c r="D72" s="25">
        <v>1300000</v>
      </c>
      <c r="E72" s="60">
        <v>733108.48</v>
      </c>
      <c r="F72" s="28">
        <f t="shared" ref="F72:F83" si="2">E72/D72*100</f>
        <v>56.392960000000002</v>
      </c>
    </row>
    <row r="73" spans="1:6" ht="15" customHeight="1" x14ac:dyDescent="0.25">
      <c r="A73" s="10"/>
      <c r="B73" s="14" t="s">
        <v>90</v>
      </c>
      <c r="C73" s="28">
        <v>37534.800000000003</v>
      </c>
      <c r="D73" s="25">
        <v>58000</v>
      </c>
      <c r="E73" s="25">
        <v>54857.42</v>
      </c>
      <c r="F73" s="28">
        <f t="shared" si="2"/>
        <v>94.581758620689655</v>
      </c>
    </row>
    <row r="74" spans="1:6" ht="15" customHeight="1" x14ac:dyDescent="0.25">
      <c r="A74" s="10"/>
      <c r="B74" s="14" t="s">
        <v>91</v>
      </c>
      <c r="C74" s="28">
        <v>0</v>
      </c>
      <c r="D74" s="25">
        <v>0</v>
      </c>
      <c r="E74" s="25">
        <v>0</v>
      </c>
      <c r="F74" s="28"/>
    </row>
    <row r="75" spans="1:6" ht="29.25" customHeight="1" x14ac:dyDescent="0.25">
      <c r="A75" s="10"/>
      <c r="B75" s="14" t="s">
        <v>92</v>
      </c>
      <c r="C75" s="28">
        <v>0</v>
      </c>
      <c r="D75" s="25">
        <v>0</v>
      </c>
      <c r="E75" s="25">
        <v>0</v>
      </c>
      <c r="F75" s="28"/>
    </row>
    <row r="76" spans="1:6" ht="22.5" customHeight="1" x14ac:dyDescent="0.25">
      <c r="A76" s="10"/>
      <c r="B76" s="14" t="s">
        <v>79</v>
      </c>
      <c r="C76" s="28">
        <v>395919</v>
      </c>
      <c r="D76" s="25">
        <v>150000</v>
      </c>
      <c r="E76" s="25">
        <v>37377</v>
      </c>
      <c r="F76" s="28">
        <f t="shared" si="2"/>
        <v>24.918000000000003</v>
      </c>
    </row>
    <row r="77" spans="1:6" ht="31.5" customHeight="1" x14ac:dyDescent="0.25">
      <c r="A77" s="10"/>
      <c r="B77" s="15" t="s">
        <v>93</v>
      </c>
      <c r="C77" s="28">
        <f>C78+C79+C80+C81+C82+C83+C84+C85</f>
        <v>4718908.24</v>
      </c>
      <c r="D77" s="25">
        <f>D78+D79+D80+D81+D82+D83+D84+D85</f>
        <v>5883919.3700000001</v>
      </c>
      <c r="E77" s="25">
        <f>E78+E79+E80+E81+E82+E83+E84+E85</f>
        <v>2026022.19</v>
      </c>
      <c r="F77" s="28">
        <f t="shared" si="2"/>
        <v>34.433207911209017</v>
      </c>
    </row>
    <row r="78" spans="1:6" ht="30" x14ac:dyDescent="0.25">
      <c r="A78" s="10"/>
      <c r="B78" s="14" t="s">
        <v>94</v>
      </c>
      <c r="C78" s="28">
        <v>5857</v>
      </c>
      <c r="D78" s="25">
        <v>50000</v>
      </c>
      <c r="E78" s="25">
        <v>0</v>
      </c>
      <c r="F78" s="28">
        <f t="shared" si="2"/>
        <v>0</v>
      </c>
    </row>
    <row r="79" spans="1:6" x14ac:dyDescent="0.25">
      <c r="A79" s="10"/>
      <c r="B79" s="14" t="s">
        <v>95</v>
      </c>
      <c r="C79" s="28">
        <v>472868.07</v>
      </c>
      <c r="D79" s="25">
        <v>1000000</v>
      </c>
      <c r="E79" s="25">
        <v>0</v>
      </c>
      <c r="F79" s="28">
        <f t="shared" si="2"/>
        <v>0</v>
      </c>
    </row>
    <row r="80" spans="1:6" x14ac:dyDescent="0.25">
      <c r="A80" s="10"/>
      <c r="B80" s="14" t="s">
        <v>96</v>
      </c>
      <c r="C80" s="28">
        <v>21794.12</v>
      </c>
      <c r="D80" s="25">
        <v>250000</v>
      </c>
      <c r="E80" s="25">
        <v>156564.65</v>
      </c>
      <c r="F80" s="28"/>
    </row>
    <row r="81" spans="1:6" ht="45" x14ac:dyDescent="0.25">
      <c r="A81" s="10"/>
      <c r="B81" s="14" t="s">
        <v>97</v>
      </c>
      <c r="C81" s="28">
        <v>39723</v>
      </c>
      <c r="D81" s="25">
        <v>52000</v>
      </c>
      <c r="E81" s="25">
        <v>27674.400000000001</v>
      </c>
      <c r="F81" s="28">
        <f t="shared" si="2"/>
        <v>53.22</v>
      </c>
    </row>
    <row r="82" spans="1:6" x14ac:dyDescent="0.25">
      <c r="A82" s="10"/>
      <c r="B82" s="14" t="s">
        <v>98</v>
      </c>
      <c r="C82" s="28">
        <v>100990</v>
      </c>
      <c r="D82" s="25">
        <v>100000</v>
      </c>
      <c r="E82" s="25">
        <v>0</v>
      </c>
      <c r="F82" s="28"/>
    </row>
    <row r="83" spans="1:6" x14ac:dyDescent="0.25">
      <c r="A83" s="10"/>
      <c r="B83" s="14" t="s">
        <v>81</v>
      </c>
      <c r="C83" s="62">
        <v>4072181.05</v>
      </c>
      <c r="D83" s="25">
        <v>4431919.37</v>
      </c>
      <c r="E83" s="36">
        <v>1841783.14</v>
      </c>
      <c r="F83" s="28">
        <f t="shared" si="2"/>
        <v>41.557234828484702</v>
      </c>
    </row>
    <row r="84" spans="1:6" ht="45" x14ac:dyDescent="0.25">
      <c r="A84" s="10"/>
      <c r="B84" s="14" t="s">
        <v>99</v>
      </c>
      <c r="C84" s="28">
        <v>0</v>
      </c>
      <c r="D84" s="25">
        <v>0</v>
      </c>
      <c r="E84" s="25">
        <v>0</v>
      </c>
      <c r="F84" s="28">
        <v>0</v>
      </c>
    </row>
    <row r="85" spans="1:6" ht="27.75" customHeight="1" x14ac:dyDescent="0.25">
      <c r="A85" s="10"/>
      <c r="B85" s="14" t="s">
        <v>100</v>
      </c>
      <c r="C85" s="28">
        <v>5495</v>
      </c>
      <c r="D85" s="25">
        <v>0</v>
      </c>
      <c r="E85" s="25">
        <v>0</v>
      </c>
      <c r="F85" s="28"/>
    </row>
    <row r="86" spans="1:6" ht="20.25" customHeight="1" x14ac:dyDescent="0.25">
      <c r="A86" s="53">
        <v>247</v>
      </c>
      <c r="B86" s="55" t="s">
        <v>222</v>
      </c>
      <c r="C86" s="28">
        <v>0</v>
      </c>
      <c r="D86" s="28">
        <v>0</v>
      </c>
      <c r="E86" s="28">
        <v>0</v>
      </c>
      <c r="F86" s="28"/>
    </row>
    <row r="87" spans="1:6" x14ac:dyDescent="0.25">
      <c r="A87" s="10">
        <v>180</v>
      </c>
      <c r="B87" s="17" t="s">
        <v>101</v>
      </c>
      <c r="C87" s="28">
        <f>C89+C90</f>
        <v>0</v>
      </c>
      <c r="D87" s="25">
        <f t="shared" ref="D87" si="3">D89+D90</f>
        <v>0</v>
      </c>
      <c r="E87" s="25">
        <f>E89+E90</f>
        <v>0</v>
      </c>
      <c r="F87" s="25"/>
    </row>
    <row r="88" spans="1:6" ht="15" customHeight="1" x14ac:dyDescent="0.25">
      <c r="A88" s="10"/>
      <c r="B88" s="13" t="s">
        <v>102</v>
      </c>
      <c r="C88" s="28"/>
      <c r="D88" s="25"/>
      <c r="E88" s="25"/>
      <c r="F88" s="25"/>
    </row>
    <row r="89" spans="1:6" ht="15" customHeight="1" x14ac:dyDescent="0.25">
      <c r="A89" s="10"/>
      <c r="B89" s="13" t="s">
        <v>103</v>
      </c>
      <c r="C89" s="28">
        <v>0</v>
      </c>
      <c r="D89" s="25">
        <v>0</v>
      </c>
      <c r="E89" s="25">
        <v>0</v>
      </c>
      <c r="F89" s="25"/>
    </row>
    <row r="90" spans="1:6" ht="15" customHeight="1" x14ac:dyDescent="0.25">
      <c r="A90" s="10"/>
      <c r="B90" s="13" t="s">
        <v>104</v>
      </c>
      <c r="C90" s="28">
        <v>0</v>
      </c>
      <c r="D90" s="25">
        <v>0</v>
      </c>
      <c r="E90" s="25">
        <v>0</v>
      </c>
      <c r="F90" s="25"/>
    </row>
    <row r="91" spans="1:6" x14ac:dyDescent="0.25">
      <c r="A91" s="10">
        <v>610</v>
      </c>
      <c r="B91" s="17" t="s">
        <v>105</v>
      </c>
      <c r="C91" s="25"/>
      <c r="D91" s="25"/>
      <c r="E91" s="25"/>
      <c r="F91" s="25"/>
    </row>
    <row r="92" spans="1:6" ht="15" customHeight="1" x14ac:dyDescent="0.25">
      <c r="A92" s="10"/>
      <c r="B92" s="13" t="s">
        <v>106</v>
      </c>
      <c r="C92" s="26"/>
      <c r="D92" s="26"/>
      <c r="E92" s="26"/>
      <c r="F92" s="26"/>
    </row>
    <row r="93" spans="1:6" x14ac:dyDescent="0.25">
      <c r="A93" s="7"/>
      <c r="B93" s="19"/>
      <c r="C93" s="11"/>
      <c r="D93" s="11"/>
      <c r="E93" s="11"/>
      <c r="F93" s="11"/>
    </row>
    <row r="94" spans="1:6" x14ac:dyDescent="0.25">
      <c r="A94" s="114" t="s">
        <v>113</v>
      </c>
      <c r="B94" s="114"/>
      <c r="C94" s="114"/>
      <c r="D94" s="114"/>
      <c r="E94" s="114"/>
      <c r="F94" s="114"/>
    </row>
    <row r="95" spans="1:6" ht="45" x14ac:dyDescent="0.25">
      <c r="A95" s="10" t="s">
        <v>111</v>
      </c>
      <c r="B95" s="12" t="s">
        <v>27</v>
      </c>
      <c r="C95" s="12" t="s">
        <v>254</v>
      </c>
      <c r="D95" s="12" t="s">
        <v>253</v>
      </c>
      <c r="E95" s="12" t="s">
        <v>109</v>
      </c>
      <c r="F95" s="12" t="s">
        <v>110</v>
      </c>
    </row>
    <row r="96" spans="1:6" ht="30" x14ac:dyDescent="0.25">
      <c r="A96" s="10"/>
      <c r="B96" s="13" t="s">
        <v>28</v>
      </c>
      <c r="C96" s="25">
        <v>2485066</v>
      </c>
      <c r="D96" s="25">
        <v>0</v>
      </c>
      <c r="E96" s="28">
        <v>0</v>
      </c>
      <c r="F96" s="27"/>
    </row>
    <row r="97" spans="1:6" ht="30" x14ac:dyDescent="0.25">
      <c r="A97" s="10"/>
      <c r="B97" s="13" t="s">
        <v>29</v>
      </c>
      <c r="C97" s="25">
        <v>0</v>
      </c>
      <c r="D97" s="25">
        <f>D96+D98-D107</f>
        <v>0</v>
      </c>
      <c r="E97" s="25">
        <f>E98-E107+E96</f>
        <v>0</v>
      </c>
      <c r="F97" s="27"/>
    </row>
    <row r="98" spans="1:6" x14ac:dyDescent="0.25">
      <c r="A98" s="115" t="s">
        <v>30</v>
      </c>
      <c r="B98" s="116"/>
      <c r="C98" s="36">
        <f>C100+C106</f>
        <v>156140704.38</v>
      </c>
      <c r="D98" s="25">
        <f t="shared" ref="D98:E98" si="4">D100+D106</f>
        <v>158791561.72</v>
      </c>
      <c r="E98" s="25">
        <f t="shared" si="4"/>
        <v>76251870</v>
      </c>
      <c r="F98" s="27">
        <f>E98/D98*100</f>
        <v>48.020102059614658</v>
      </c>
    </row>
    <row r="99" spans="1:6" ht="30" hidden="1" x14ac:dyDescent="0.25">
      <c r="A99" s="10">
        <v>120</v>
      </c>
      <c r="B99" s="14" t="s">
        <v>31</v>
      </c>
      <c r="C99" s="36"/>
      <c r="D99" s="25"/>
      <c r="E99" s="25"/>
      <c r="F99" s="27"/>
    </row>
    <row r="100" spans="1:6" ht="30" x14ac:dyDescent="0.25">
      <c r="A100" s="10">
        <v>130</v>
      </c>
      <c r="B100" s="14" t="s">
        <v>32</v>
      </c>
      <c r="C100" s="28">
        <v>156140704.38</v>
      </c>
      <c r="D100" s="36">
        <v>158791561.72</v>
      </c>
      <c r="E100" s="25">
        <v>76251870</v>
      </c>
      <c r="F100" s="27">
        <f>E100/D100*100</f>
        <v>48.020102059614658</v>
      </c>
    </row>
    <row r="101" spans="1:6" ht="30" hidden="1" x14ac:dyDescent="0.25">
      <c r="A101" s="10">
        <v>140</v>
      </c>
      <c r="B101" s="14" t="s">
        <v>33</v>
      </c>
      <c r="C101" s="25"/>
      <c r="D101" s="25"/>
      <c r="E101" s="25"/>
      <c r="F101" s="27" t="e">
        <f t="shared" ref="F101:F162" si="5">E101/D101*100</f>
        <v>#DIV/0!</v>
      </c>
    </row>
    <row r="102" spans="1:6" ht="30" hidden="1" x14ac:dyDescent="0.25">
      <c r="A102" s="10">
        <v>150</v>
      </c>
      <c r="B102" s="14" t="s">
        <v>34</v>
      </c>
      <c r="C102" s="25"/>
      <c r="D102" s="25"/>
      <c r="E102" s="25"/>
      <c r="F102" s="27" t="e">
        <f t="shared" si="5"/>
        <v>#DIV/0!</v>
      </c>
    </row>
    <row r="103" spans="1:6" hidden="1" x14ac:dyDescent="0.25">
      <c r="A103" s="10">
        <v>180</v>
      </c>
      <c r="B103" s="14" t="s">
        <v>35</v>
      </c>
      <c r="C103" s="25"/>
      <c r="D103" s="25"/>
      <c r="E103" s="25"/>
      <c r="F103" s="27" t="e">
        <f t="shared" si="5"/>
        <v>#DIV/0!</v>
      </c>
    </row>
    <row r="104" spans="1:6" hidden="1" x14ac:dyDescent="0.25">
      <c r="A104" s="10">
        <v>400</v>
      </c>
      <c r="B104" s="14" t="s">
        <v>36</v>
      </c>
      <c r="C104" s="25"/>
      <c r="D104" s="25"/>
      <c r="E104" s="25"/>
      <c r="F104" s="27" t="e">
        <f t="shared" si="5"/>
        <v>#DIV/0!</v>
      </c>
    </row>
    <row r="105" spans="1:6" hidden="1" x14ac:dyDescent="0.25">
      <c r="A105" s="10"/>
      <c r="B105" s="14" t="s">
        <v>37</v>
      </c>
      <c r="C105" s="25"/>
      <c r="D105" s="25"/>
      <c r="E105" s="25"/>
      <c r="F105" s="27" t="e">
        <f t="shared" si="5"/>
        <v>#DIV/0!</v>
      </c>
    </row>
    <row r="106" spans="1:6" ht="45" x14ac:dyDescent="0.25">
      <c r="A106" s="10">
        <v>510</v>
      </c>
      <c r="B106" s="14" t="s">
        <v>194</v>
      </c>
      <c r="C106" s="25">
        <v>0</v>
      </c>
      <c r="D106" s="25">
        <v>0</v>
      </c>
      <c r="E106" s="25">
        <v>0</v>
      </c>
      <c r="F106" s="27"/>
    </row>
    <row r="107" spans="1:6" x14ac:dyDescent="0.25">
      <c r="A107" s="117" t="s">
        <v>39</v>
      </c>
      <c r="B107" s="118"/>
      <c r="C107" s="36">
        <f>C108+C128+C132+C146+C148</f>
        <v>156140704.38</v>
      </c>
      <c r="D107" s="36">
        <f t="shared" ref="D107:E107" si="6">D108+D128+D132+D146+D148</f>
        <v>158791561.71999997</v>
      </c>
      <c r="E107" s="36">
        <f t="shared" si="6"/>
        <v>76251870</v>
      </c>
      <c r="F107" s="37">
        <f t="shared" si="5"/>
        <v>48.020102059614665</v>
      </c>
    </row>
    <row r="108" spans="1:6" ht="30" x14ac:dyDescent="0.25">
      <c r="A108" s="38"/>
      <c r="B108" s="39" t="s">
        <v>40</v>
      </c>
      <c r="C108" s="62">
        <f t="shared" ref="C108" si="7">C109+C114+C121</f>
        <v>114925265.72</v>
      </c>
      <c r="D108" s="36">
        <f t="shared" ref="D108:E108" si="8">D109+D114+D121</f>
        <v>114198428.50999999</v>
      </c>
      <c r="E108" s="36">
        <f t="shared" si="8"/>
        <v>60193385.580000006</v>
      </c>
      <c r="F108" s="37">
        <f t="shared" si="5"/>
        <v>52.70946926798478</v>
      </c>
    </row>
    <row r="109" spans="1:6" ht="30" x14ac:dyDescent="0.25">
      <c r="A109" s="38">
        <v>111</v>
      </c>
      <c r="B109" s="40" t="s">
        <v>41</v>
      </c>
      <c r="C109" s="62">
        <v>87164949.959999993</v>
      </c>
      <c r="D109" s="36">
        <v>86376587.049999997</v>
      </c>
      <c r="E109" s="36">
        <v>46039952.020000003</v>
      </c>
      <c r="F109" s="37">
        <f t="shared" si="5"/>
        <v>53.301425296358715</v>
      </c>
    </row>
    <row r="110" spans="1:6" ht="45" hidden="1" x14ac:dyDescent="0.25">
      <c r="A110" s="38"/>
      <c r="B110" s="40" t="s">
        <v>42</v>
      </c>
      <c r="C110" s="62"/>
      <c r="D110" s="36"/>
      <c r="E110" s="36"/>
      <c r="F110" s="37" t="e">
        <f t="shared" si="5"/>
        <v>#DIV/0!</v>
      </c>
    </row>
    <row r="111" spans="1:6" ht="45" hidden="1" x14ac:dyDescent="0.25">
      <c r="A111" s="38"/>
      <c r="B111" s="40" t="s">
        <v>43</v>
      </c>
      <c r="C111" s="62"/>
      <c r="D111" s="36"/>
      <c r="E111" s="36"/>
      <c r="F111" s="37" t="e">
        <f t="shared" si="5"/>
        <v>#DIV/0!</v>
      </c>
    </row>
    <row r="112" spans="1:6" ht="45" hidden="1" x14ac:dyDescent="0.25">
      <c r="A112" s="38"/>
      <c r="B112" s="40" t="s">
        <v>44</v>
      </c>
      <c r="C112" s="62"/>
      <c r="D112" s="36"/>
      <c r="E112" s="36"/>
      <c r="F112" s="37" t="e">
        <f t="shared" si="5"/>
        <v>#DIV/0!</v>
      </c>
    </row>
    <row r="113" spans="1:6" ht="30" hidden="1" x14ac:dyDescent="0.25">
      <c r="A113" s="38"/>
      <c r="B113" s="40" t="s">
        <v>45</v>
      </c>
      <c r="C113" s="62"/>
      <c r="D113" s="36"/>
      <c r="E113" s="36"/>
      <c r="F113" s="37" t="e">
        <f t="shared" si="5"/>
        <v>#DIV/0!</v>
      </c>
    </row>
    <row r="114" spans="1:6" ht="30" x14ac:dyDescent="0.25">
      <c r="A114" s="38">
        <v>112</v>
      </c>
      <c r="B114" s="40" t="s">
        <v>46</v>
      </c>
      <c r="C114" s="62">
        <v>4221.66</v>
      </c>
      <c r="D114" s="36">
        <v>0</v>
      </c>
      <c r="E114" s="36">
        <v>0</v>
      </c>
      <c r="F114" s="37"/>
    </row>
    <row r="115" spans="1:6" ht="75" hidden="1" x14ac:dyDescent="0.25">
      <c r="A115" s="38"/>
      <c r="B115" s="40" t="s">
        <v>107</v>
      </c>
      <c r="C115" s="62"/>
      <c r="D115" s="36"/>
      <c r="E115" s="36"/>
      <c r="F115" s="37" t="e">
        <f t="shared" si="5"/>
        <v>#DIV/0!</v>
      </c>
    </row>
    <row r="116" spans="1:6" ht="30" hidden="1" x14ac:dyDescent="0.25">
      <c r="A116" s="38"/>
      <c r="B116" s="40" t="s">
        <v>47</v>
      </c>
      <c r="C116" s="62"/>
      <c r="D116" s="36"/>
      <c r="E116" s="36"/>
      <c r="F116" s="37" t="e">
        <f t="shared" si="5"/>
        <v>#DIV/0!</v>
      </c>
    </row>
    <row r="117" spans="1:6" hidden="1" x14ac:dyDescent="0.25">
      <c r="A117" s="38"/>
      <c r="B117" s="40" t="s">
        <v>48</v>
      </c>
      <c r="C117" s="62"/>
      <c r="D117" s="36"/>
      <c r="E117" s="36"/>
      <c r="F117" s="37" t="e">
        <f t="shared" si="5"/>
        <v>#DIV/0!</v>
      </c>
    </row>
    <row r="118" spans="1:6" hidden="1" x14ac:dyDescent="0.25">
      <c r="A118" s="38"/>
      <c r="B118" s="40" t="s">
        <v>49</v>
      </c>
      <c r="C118" s="62"/>
      <c r="D118" s="36"/>
      <c r="E118" s="36"/>
      <c r="F118" s="37" t="e">
        <f t="shared" si="5"/>
        <v>#DIV/0!</v>
      </c>
    </row>
    <row r="119" spans="1:6" ht="105" hidden="1" x14ac:dyDescent="0.25">
      <c r="A119" s="38"/>
      <c r="B119" s="40" t="s">
        <v>50</v>
      </c>
      <c r="C119" s="62"/>
      <c r="D119" s="36"/>
      <c r="E119" s="36"/>
      <c r="F119" s="37" t="e">
        <f t="shared" si="5"/>
        <v>#DIV/0!</v>
      </c>
    </row>
    <row r="120" spans="1:6" ht="30" hidden="1" x14ac:dyDescent="0.25">
      <c r="A120" s="38"/>
      <c r="B120" s="40" t="s">
        <v>51</v>
      </c>
      <c r="C120" s="62"/>
      <c r="D120" s="36"/>
      <c r="E120" s="36"/>
      <c r="F120" s="37" t="e">
        <f t="shared" si="5"/>
        <v>#DIV/0!</v>
      </c>
    </row>
    <row r="121" spans="1:6" ht="60" x14ac:dyDescent="0.25">
      <c r="A121" s="38">
        <v>119</v>
      </c>
      <c r="B121" s="40" t="s">
        <v>52</v>
      </c>
      <c r="C121" s="62">
        <v>27756094.100000001</v>
      </c>
      <c r="D121" s="36">
        <v>27821841.460000001</v>
      </c>
      <c r="E121" s="36">
        <v>14153433.560000001</v>
      </c>
      <c r="F121" s="37">
        <f t="shared" si="5"/>
        <v>50.871663474715234</v>
      </c>
    </row>
    <row r="122" spans="1:6" ht="30" hidden="1" x14ac:dyDescent="0.25">
      <c r="A122" s="38"/>
      <c r="B122" s="40" t="s">
        <v>53</v>
      </c>
      <c r="C122" s="36"/>
      <c r="D122" s="36"/>
      <c r="E122" s="36"/>
      <c r="F122" s="37" t="e">
        <f t="shared" si="5"/>
        <v>#DIV/0!</v>
      </c>
    </row>
    <row r="123" spans="1:6" hidden="1" x14ac:dyDescent="0.25">
      <c r="A123" s="38"/>
      <c r="B123" s="40" t="s">
        <v>54</v>
      </c>
      <c r="C123" s="36"/>
      <c r="D123" s="36"/>
      <c r="E123" s="36"/>
      <c r="F123" s="37" t="e">
        <f t="shared" si="5"/>
        <v>#DIV/0!</v>
      </c>
    </row>
    <row r="124" spans="1:6" hidden="1" x14ac:dyDescent="0.25">
      <c r="A124" s="38"/>
      <c r="B124" s="40" t="s">
        <v>55</v>
      </c>
      <c r="C124" s="36"/>
      <c r="D124" s="36"/>
      <c r="E124" s="36"/>
      <c r="F124" s="37" t="e">
        <f t="shared" si="5"/>
        <v>#DIV/0!</v>
      </c>
    </row>
    <row r="125" spans="1:6" ht="30" hidden="1" x14ac:dyDescent="0.25">
      <c r="A125" s="38"/>
      <c r="B125" s="40" t="s">
        <v>45</v>
      </c>
      <c r="C125" s="36"/>
      <c r="D125" s="36"/>
      <c r="E125" s="36"/>
      <c r="F125" s="37" t="e">
        <f t="shared" si="5"/>
        <v>#DIV/0!</v>
      </c>
    </row>
    <row r="126" spans="1:6" ht="30" hidden="1" x14ac:dyDescent="0.25">
      <c r="A126" s="38"/>
      <c r="B126" s="40" t="s">
        <v>51</v>
      </c>
      <c r="C126" s="36"/>
      <c r="D126" s="36"/>
      <c r="E126" s="36"/>
      <c r="F126" s="37" t="e">
        <f t="shared" si="5"/>
        <v>#DIV/0!</v>
      </c>
    </row>
    <row r="127" spans="1:6" hidden="1" x14ac:dyDescent="0.25">
      <c r="A127" s="38"/>
      <c r="B127" s="40" t="s">
        <v>56</v>
      </c>
      <c r="C127" s="36"/>
      <c r="D127" s="36"/>
      <c r="E127" s="36"/>
      <c r="F127" s="37" t="e">
        <f t="shared" si="5"/>
        <v>#DIV/0!</v>
      </c>
    </row>
    <row r="128" spans="1:6" ht="30" x14ac:dyDescent="0.25">
      <c r="A128" s="38">
        <v>300</v>
      </c>
      <c r="B128" s="39" t="s">
        <v>57</v>
      </c>
      <c r="C128" s="36">
        <v>0</v>
      </c>
      <c r="D128" s="36">
        <v>0</v>
      </c>
      <c r="E128" s="36">
        <v>0</v>
      </c>
      <c r="F128" s="37"/>
    </row>
    <row r="129" spans="1:6" ht="60" hidden="1" x14ac:dyDescent="0.25">
      <c r="A129" s="38"/>
      <c r="B129" s="40" t="s">
        <v>58</v>
      </c>
      <c r="C129" s="36"/>
      <c r="D129" s="36"/>
      <c r="E129" s="36"/>
      <c r="F129" s="37" t="e">
        <f t="shared" si="5"/>
        <v>#DIV/0!</v>
      </c>
    </row>
    <row r="130" spans="1:6" ht="60" hidden="1" x14ac:dyDescent="0.25">
      <c r="A130" s="38"/>
      <c r="B130" s="40" t="s">
        <v>59</v>
      </c>
      <c r="C130" s="36"/>
      <c r="D130" s="36"/>
      <c r="E130" s="36"/>
      <c r="F130" s="37" t="e">
        <f t="shared" si="5"/>
        <v>#DIV/0!</v>
      </c>
    </row>
    <row r="131" spans="1:6" hidden="1" x14ac:dyDescent="0.25">
      <c r="A131" s="38"/>
      <c r="B131" s="40" t="s">
        <v>60</v>
      </c>
      <c r="C131" s="36"/>
      <c r="D131" s="36"/>
      <c r="E131" s="36"/>
      <c r="F131" s="37" t="e">
        <f t="shared" si="5"/>
        <v>#DIV/0!</v>
      </c>
    </row>
    <row r="132" spans="1:6" ht="30" x14ac:dyDescent="0.25">
      <c r="A132" s="38">
        <v>850</v>
      </c>
      <c r="B132" s="39" t="s">
        <v>61</v>
      </c>
      <c r="C132" s="36">
        <f>C133+C136+C140</f>
        <v>3331881</v>
      </c>
      <c r="D132" s="36">
        <f t="shared" ref="D132:E132" si="9">D133+D136+D140</f>
        <v>2907499.99</v>
      </c>
      <c r="E132" s="36">
        <f t="shared" si="9"/>
        <v>782000</v>
      </c>
      <c r="F132" s="37">
        <f t="shared" si="5"/>
        <v>26.895958819934506</v>
      </c>
    </row>
    <row r="133" spans="1:6" ht="45" x14ac:dyDescent="0.25">
      <c r="A133" s="38">
        <v>851</v>
      </c>
      <c r="B133" s="40" t="s">
        <v>62</v>
      </c>
      <c r="C133" s="62">
        <v>3331881</v>
      </c>
      <c r="D133" s="36">
        <v>2907499.99</v>
      </c>
      <c r="E133" s="36">
        <v>782000</v>
      </c>
      <c r="F133" s="37">
        <f t="shared" si="5"/>
        <v>26.895958819934506</v>
      </c>
    </row>
    <row r="134" spans="1:6" hidden="1" x14ac:dyDescent="0.25">
      <c r="A134" s="38"/>
      <c r="B134" s="40" t="s">
        <v>63</v>
      </c>
      <c r="C134" s="36"/>
      <c r="D134" s="36"/>
      <c r="E134" s="36"/>
      <c r="F134" s="37" t="e">
        <f t="shared" si="5"/>
        <v>#DIV/0!</v>
      </c>
    </row>
    <row r="135" spans="1:6" hidden="1" x14ac:dyDescent="0.25">
      <c r="A135" s="38"/>
      <c r="B135" s="40" t="s">
        <v>64</v>
      </c>
      <c r="C135" s="36"/>
      <c r="D135" s="36"/>
      <c r="E135" s="36"/>
      <c r="F135" s="37" t="e">
        <f t="shared" si="5"/>
        <v>#DIV/0!</v>
      </c>
    </row>
    <row r="136" spans="1:6" ht="60" x14ac:dyDescent="0.25">
      <c r="A136" s="38">
        <v>852</v>
      </c>
      <c r="B136" s="40" t="s">
        <v>65</v>
      </c>
      <c r="C136" s="36">
        <v>0</v>
      </c>
      <c r="D136" s="36">
        <v>0</v>
      </c>
      <c r="E136" s="36">
        <v>0</v>
      </c>
      <c r="F136" s="37"/>
    </row>
    <row r="137" spans="1:6" hidden="1" x14ac:dyDescent="0.25">
      <c r="A137" s="38"/>
      <c r="B137" s="40" t="s">
        <v>66</v>
      </c>
      <c r="C137" s="36"/>
      <c r="D137" s="36"/>
      <c r="E137" s="36"/>
      <c r="F137" s="37" t="e">
        <f t="shared" si="5"/>
        <v>#DIV/0!</v>
      </c>
    </row>
    <row r="138" spans="1:6" hidden="1" x14ac:dyDescent="0.25">
      <c r="A138" s="38"/>
      <c r="B138" s="40" t="s">
        <v>67</v>
      </c>
      <c r="C138" s="36"/>
      <c r="D138" s="36"/>
      <c r="E138" s="36"/>
      <c r="F138" s="37" t="e">
        <f t="shared" si="5"/>
        <v>#DIV/0!</v>
      </c>
    </row>
    <row r="139" spans="1:6" hidden="1" x14ac:dyDescent="0.25">
      <c r="A139" s="38"/>
      <c r="B139" s="40" t="s">
        <v>68</v>
      </c>
      <c r="C139" s="36"/>
      <c r="D139" s="36"/>
      <c r="E139" s="36"/>
      <c r="F139" s="37" t="e">
        <f t="shared" si="5"/>
        <v>#DIV/0!</v>
      </c>
    </row>
    <row r="140" spans="1:6" ht="30" x14ac:dyDescent="0.25">
      <c r="A140" s="38">
        <v>853</v>
      </c>
      <c r="B140" s="40" t="s">
        <v>69</v>
      </c>
      <c r="C140" s="36">
        <v>0</v>
      </c>
      <c r="D140" s="36">
        <v>0</v>
      </c>
      <c r="E140" s="36">
        <v>0</v>
      </c>
      <c r="F140" s="37"/>
    </row>
    <row r="141" spans="1:6" ht="45" hidden="1" x14ac:dyDescent="0.25">
      <c r="A141" s="38"/>
      <c r="B141" s="40" t="s">
        <v>70</v>
      </c>
      <c r="C141" s="36"/>
      <c r="D141" s="36"/>
      <c r="E141" s="36"/>
      <c r="F141" s="37" t="e">
        <f t="shared" si="5"/>
        <v>#DIV/0!</v>
      </c>
    </row>
    <row r="142" spans="1:6" ht="60" hidden="1" x14ac:dyDescent="0.25">
      <c r="A142" s="38"/>
      <c r="B142" s="40" t="s">
        <v>71</v>
      </c>
      <c r="C142" s="36"/>
      <c r="D142" s="36"/>
      <c r="E142" s="36"/>
      <c r="F142" s="37" t="e">
        <f t="shared" si="5"/>
        <v>#DIV/0!</v>
      </c>
    </row>
    <row r="143" spans="1:6" ht="60" hidden="1" x14ac:dyDescent="0.25">
      <c r="A143" s="38"/>
      <c r="B143" s="40" t="s">
        <v>72</v>
      </c>
      <c r="C143" s="36"/>
      <c r="D143" s="36"/>
      <c r="E143" s="36"/>
      <c r="F143" s="37" t="e">
        <f t="shared" si="5"/>
        <v>#DIV/0!</v>
      </c>
    </row>
    <row r="144" spans="1:6" hidden="1" x14ac:dyDescent="0.25">
      <c r="A144" s="38"/>
      <c r="B144" s="40" t="s">
        <v>73</v>
      </c>
      <c r="C144" s="36"/>
      <c r="D144" s="36"/>
      <c r="E144" s="36"/>
      <c r="F144" s="37" t="e">
        <f t="shared" si="5"/>
        <v>#DIV/0!</v>
      </c>
    </row>
    <row r="145" spans="1:6" ht="30" hidden="1" x14ac:dyDescent="0.25">
      <c r="A145" s="38"/>
      <c r="B145" s="40" t="s">
        <v>74</v>
      </c>
      <c r="C145" s="36"/>
      <c r="D145" s="36"/>
      <c r="E145" s="36"/>
      <c r="F145" s="37" t="e">
        <f t="shared" si="5"/>
        <v>#DIV/0!</v>
      </c>
    </row>
    <row r="146" spans="1:6" ht="30" x14ac:dyDescent="0.25">
      <c r="A146" s="38">
        <v>830</v>
      </c>
      <c r="B146" s="39" t="s">
        <v>75</v>
      </c>
      <c r="C146" s="36">
        <v>0</v>
      </c>
      <c r="D146" s="36">
        <v>0</v>
      </c>
      <c r="E146" s="36">
        <v>0</v>
      </c>
      <c r="F146" s="37"/>
    </row>
    <row r="147" spans="1:6" ht="60" hidden="1" x14ac:dyDescent="0.25">
      <c r="A147" s="38"/>
      <c r="B147" s="40" t="s">
        <v>76</v>
      </c>
      <c r="C147" s="36"/>
      <c r="D147" s="36"/>
      <c r="E147" s="36"/>
      <c r="F147" s="37" t="e">
        <f t="shared" si="5"/>
        <v>#DIV/0!</v>
      </c>
    </row>
    <row r="148" spans="1:6" ht="30" x14ac:dyDescent="0.25">
      <c r="A148" s="38">
        <v>240</v>
      </c>
      <c r="B148" s="39" t="s">
        <v>77</v>
      </c>
      <c r="C148" s="36">
        <f>C149+C155+C176</f>
        <v>37883557.659999996</v>
      </c>
      <c r="D148" s="36">
        <f>D149+D155+D176</f>
        <v>41685633.219999999</v>
      </c>
      <c r="E148" s="36">
        <f>E149+E155+E176</f>
        <v>15276484.42</v>
      </c>
      <c r="F148" s="37">
        <f t="shared" si="5"/>
        <v>36.646881047426724</v>
      </c>
    </row>
    <row r="149" spans="1:6" ht="57" x14ac:dyDescent="0.25">
      <c r="A149" s="38">
        <v>243</v>
      </c>
      <c r="B149" s="41" t="s">
        <v>78</v>
      </c>
      <c r="C149" s="36">
        <f>C150+C151+C152+C153+C154</f>
        <v>0</v>
      </c>
      <c r="D149" s="36">
        <f t="shared" ref="D149:E149" si="10">D150+D151+D152+D153+D154</f>
        <v>0</v>
      </c>
      <c r="E149" s="36">
        <f t="shared" si="10"/>
        <v>0</v>
      </c>
      <c r="F149" s="37"/>
    </row>
    <row r="150" spans="1:6" x14ac:dyDescent="0.25">
      <c r="A150" s="38"/>
      <c r="B150" s="40" t="s">
        <v>54</v>
      </c>
      <c r="C150" s="36">
        <v>0</v>
      </c>
      <c r="D150" s="36">
        <v>0</v>
      </c>
      <c r="E150" s="36">
        <v>0</v>
      </c>
      <c r="F150" s="37"/>
    </row>
    <row r="151" spans="1:6" x14ac:dyDescent="0.25">
      <c r="A151" s="38"/>
      <c r="B151" s="40" t="s">
        <v>55</v>
      </c>
      <c r="C151" s="36">
        <v>0</v>
      </c>
      <c r="D151" s="36">
        <v>0</v>
      </c>
      <c r="E151" s="36">
        <v>0</v>
      </c>
      <c r="F151" s="37"/>
    </row>
    <row r="152" spans="1:6" x14ac:dyDescent="0.25">
      <c r="A152" s="38"/>
      <c r="B152" s="40" t="s">
        <v>79</v>
      </c>
      <c r="C152" s="36">
        <v>0</v>
      </c>
      <c r="D152" s="36">
        <v>0</v>
      </c>
      <c r="E152" s="36">
        <v>0</v>
      </c>
      <c r="F152" s="37"/>
    </row>
    <row r="153" spans="1:6" ht="30" x14ac:dyDescent="0.25">
      <c r="A153" s="38"/>
      <c r="B153" s="40" t="s">
        <v>80</v>
      </c>
      <c r="C153" s="36">
        <v>0</v>
      </c>
      <c r="D153" s="36">
        <v>0</v>
      </c>
      <c r="E153" s="36">
        <v>0</v>
      </c>
      <c r="F153" s="37"/>
    </row>
    <row r="154" spans="1:6" x14ac:dyDescent="0.25">
      <c r="A154" s="38"/>
      <c r="B154" s="40" t="s">
        <v>81</v>
      </c>
      <c r="C154" s="36">
        <v>0</v>
      </c>
      <c r="D154" s="36">
        <v>0</v>
      </c>
      <c r="E154" s="36">
        <v>0</v>
      </c>
      <c r="F154" s="37"/>
    </row>
    <row r="155" spans="1:6" ht="28.5" x14ac:dyDescent="0.25">
      <c r="A155" s="38">
        <v>244</v>
      </c>
      <c r="B155" s="41" t="s">
        <v>82</v>
      </c>
      <c r="C155" s="36">
        <f>C156+C157+C158+C159+C160+C161+C162+C163+C164+C165+C166+C167</f>
        <v>18121945.689999998</v>
      </c>
      <c r="D155" s="36">
        <f t="shared" ref="D155:E155" si="11">D156+D157+D158+D159+D160+D161+D162+D163+D164+D165+D166+D167</f>
        <v>15347363.040000001</v>
      </c>
      <c r="E155" s="36">
        <f t="shared" si="11"/>
        <v>6607285.1899999995</v>
      </c>
      <c r="F155" s="37">
        <f t="shared" si="5"/>
        <v>43.051598980094226</v>
      </c>
    </row>
    <row r="156" spans="1:6" ht="30" x14ac:dyDescent="0.25">
      <c r="A156" s="38"/>
      <c r="B156" s="40" t="s">
        <v>83</v>
      </c>
      <c r="C156" s="36"/>
      <c r="D156" s="36">
        <v>0</v>
      </c>
      <c r="E156" s="36"/>
      <c r="F156" s="37"/>
    </row>
    <row r="157" spans="1:6" x14ac:dyDescent="0.25">
      <c r="A157" s="38"/>
      <c r="B157" s="40" t="s">
        <v>84</v>
      </c>
      <c r="C157" s="62">
        <v>350000</v>
      </c>
      <c r="D157" s="36">
        <v>429392.82</v>
      </c>
      <c r="E157" s="36">
        <v>142528.95999999999</v>
      </c>
      <c r="F157" s="37">
        <f t="shared" si="5"/>
        <v>33.193140025024171</v>
      </c>
    </row>
    <row r="158" spans="1:6" x14ac:dyDescent="0.25">
      <c r="A158" s="38"/>
      <c r="B158" s="40" t="s">
        <v>85</v>
      </c>
      <c r="C158" s="62">
        <v>0</v>
      </c>
      <c r="D158" s="36">
        <v>0</v>
      </c>
      <c r="E158" s="36"/>
      <c r="F158" s="37"/>
    </row>
    <row r="159" spans="1:6" x14ac:dyDescent="0.25">
      <c r="A159" s="38"/>
      <c r="B159" s="40" t="s">
        <v>86</v>
      </c>
      <c r="C159" s="62">
        <v>628122.81999999995</v>
      </c>
      <c r="D159" s="36">
        <v>807284.48</v>
      </c>
      <c r="E159" s="36">
        <v>281016.98</v>
      </c>
      <c r="F159" s="37">
        <f t="shared" si="5"/>
        <v>34.810155151254733</v>
      </c>
    </row>
    <row r="160" spans="1:6" ht="30" x14ac:dyDescent="0.25">
      <c r="A160" s="38"/>
      <c r="B160" s="40" t="s">
        <v>87</v>
      </c>
      <c r="C160" s="62">
        <v>0</v>
      </c>
      <c r="D160" s="36">
        <v>0</v>
      </c>
      <c r="E160" s="36">
        <v>0</v>
      </c>
      <c r="F160" s="37"/>
    </row>
    <row r="161" spans="1:6" x14ac:dyDescent="0.25">
      <c r="A161" s="38"/>
      <c r="B161" s="40" t="s">
        <v>88</v>
      </c>
      <c r="C161" s="62">
        <v>1680448.3</v>
      </c>
      <c r="D161" s="36">
        <v>400000</v>
      </c>
      <c r="E161" s="36">
        <v>30298.66</v>
      </c>
      <c r="F161" s="37">
        <f t="shared" si="5"/>
        <v>7.5746649999999995</v>
      </c>
    </row>
    <row r="162" spans="1:6" x14ac:dyDescent="0.25">
      <c r="A162" s="38"/>
      <c r="B162" s="40" t="s">
        <v>89</v>
      </c>
      <c r="C162" s="62">
        <v>1694991.4</v>
      </c>
      <c r="D162" s="36">
        <v>1032410.6</v>
      </c>
      <c r="E162" s="36">
        <v>162233.10999999999</v>
      </c>
      <c r="F162" s="37">
        <f t="shared" si="5"/>
        <v>15.714010491562174</v>
      </c>
    </row>
    <row r="163" spans="1:6" x14ac:dyDescent="0.25">
      <c r="A163" s="38"/>
      <c r="B163" s="40" t="s">
        <v>90</v>
      </c>
      <c r="C163" s="62">
        <v>0</v>
      </c>
      <c r="D163" s="36">
        <v>0</v>
      </c>
      <c r="E163" s="36">
        <v>0</v>
      </c>
      <c r="F163" s="37"/>
    </row>
    <row r="164" spans="1:6" ht="30" x14ac:dyDescent="0.25">
      <c r="A164" s="38"/>
      <c r="B164" s="40" t="s">
        <v>91</v>
      </c>
      <c r="C164" s="62">
        <v>0</v>
      </c>
      <c r="D164" s="36">
        <v>0</v>
      </c>
      <c r="E164" s="36"/>
      <c r="F164" s="37"/>
    </row>
    <row r="165" spans="1:6" ht="45" x14ac:dyDescent="0.25">
      <c r="A165" s="38"/>
      <c r="B165" s="40" t="s">
        <v>92</v>
      </c>
      <c r="C165" s="62">
        <v>0</v>
      </c>
      <c r="D165" s="36">
        <v>0</v>
      </c>
      <c r="E165" s="36"/>
      <c r="F165" s="37"/>
    </row>
    <row r="166" spans="1:6" x14ac:dyDescent="0.25">
      <c r="A166" s="38"/>
      <c r="B166" s="40" t="s">
        <v>79</v>
      </c>
      <c r="C166" s="62">
        <v>45000</v>
      </c>
      <c r="D166" s="36">
        <v>0</v>
      </c>
      <c r="E166" s="36">
        <v>0</v>
      </c>
      <c r="F166" s="37"/>
    </row>
    <row r="167" spans="1:6" ht="30" x14ac:dyDescent="0.25">
      <c r="A167" s="38"/>
      <c r="B167" s="39" t="s">
        <v>93</v>
      </c>
      <c r="C167" s="36">
        <f>C168+C169+C170+C171+C172+C173+C174+C175</f>
        <v>13723383.17</v>
      </c>
      <c r="D167" s="36">
        <f t="shared" ref="D167:E167" si="12">D168+D169+D170+D171+D172+D173+D174+D175</f>
        <v>12678275.140000001</v>
      </c>
      <c r="E167" s="36">
        <f t="shared" si="12"/>
        <v>5991207.4799999995</v>
      </c>
      <c r="F167" s="37">
        <f t="shared" ref="F167:F177" si="13">E167/D167*100</f>
        <v>47.255698538184582</v>
      </c>
    </row>
    <row r="168" spans="1:6" ht="30" x14ac:dyDescent="0.25">
      <c r="A168" s="38"/>
      <c r="B168" s="40" t="s">
        <v>94</v>
      </c>
      <c r="C168" s="62">
        <v>600000</v>
      </c>
      <c r="D168" s="36">
        <v>500000</v>
      </c>
      <c r="E168" s="36">
        <v>209550.35</v>
      </c>
      <c r="F168" s="37">
        <f t="shared" si="13"/>
        <v>41.910069999999997</v>
      </c>
    </row>
    <row r="169" spans="1:6" x14ac:dyDescent="0.25">
      <c r="A169" s="38"/>
      <c r="B169" s="40" t="s">
        <v>95</v>
      </c>
      <c r="C169" s="62">
        <v>11496686.35</v>
      </c>
      <c r="D169" s="36">
        <v>11117186.42</v>
      </c>
      <c r="E169" s="36">
        <v>5363980.0999999996</v>
      </c>
      <c r="F169" s="37">
        <f t="shared" si="13"/>
        <v>48.249439177795125</v>
      </c>
    </row>
    <row r="170" spans="1:6" x14ac:dyDescent="0.25">
      <c r="A170" s="38"/>
      <c r="B170" s="40" t="s">
        <v>96</v>
      </c>
      <c r="C170" s="62">
        <v>798069.52</v>
      </c>
      <c r="D170" s="36">
        <v>700000</v>
      </c>
      <c r="E170" s="36">
        <v>275487.63</v>
      </c>
      <c r="F170" s="37">
        <f t="shared" si="13"/>
        <v>39.355375714285721</v>
      </c>
    </row>
    <row r="171" spans="1:6" ht="45" x14ac:dyDescent="0.25">
      <c r="A171" s="38"/>
      <c r="B171" s="40" t="s">
        <v>97</v>
      </c>
      <c r="C171" s="62">
        <v>50000</v>
      </c>
      <c r="D171" s="36">
        <v>0</v>
      </c>
      <c r="E171" s="36">
        <v>0</v>
      </c>
      <c r="F171" s="37"/>
    </row>
    <row r="172" spans="1:6" x14ac:dyDescent="0.25">
      <c r="A172" s="38"/>
      <c r="B172" s="40" t="s">
        <v>98</v>
      </c>
      <c r="C172" s="62">
        <v>248900</v>
      </c>
      <c r="D172" s="36">
        <v>161088.72</v>
      </c>
      <c r="E172" s="36">
        <v>0</v>
      </c>
      <c r="F172" s="37">
        <f t="shared" si="13"/>
        <v>0</v>
      </c>
    </row>
    <row r="173" spans="1:6" x14ac:dyDescent="0.25">
      <c r="A173" s="38"/>
      <c r="B173" s="40" t="s">
        <v>81</v>
      </c>
      <c r="C173" s="62">
        <v>529727.30000000005</v>
      </c>
      <c r="D173" s="36">
        <v>200000</v>
      </c>
      <c r="E173" s="36">
        <v>142189.4</v>
      </c>
      <c r="F173" s="37">
        <f t="shared" si="13"/>
        <v>71.094700000000003</v>
      </c>
    </row>
    <row r="174" spans="1:6" ht="45" x14ac:dyDescent="0.25">
      <c r="A174" s="38"/>
      <c r="B174" s="40" t="s">
        <v>99</v>
      </c>
      <c r="C174" s="36">
        <v>0</v>
      </c>
      <c r="D174" s="36">
        <v>0</v>
      </c>
      <c r="E174" s="36">
        <v>0</v>
      </c>
      <c r="F174" s="37"/>
    </row>
    <row r="175" spans="1:6" ht="30" x14ac:dyDescent="0.25">
      <c r="A175" s="38"/>
      <c r="B175" s="40" t="s">
        <v>100</v>
      </c>
      <c r="C175" s="36">
        <v>0</v>
      </c>
      <c r="D175" s="36">
        <v>0</v>
      </c>
      <c r="E175" s="36">
        <v>0</v>
      </c>
      <c r="F175" s="37"/>
    </row>
    <row r="176" spans="1:6" x14ac:dyDescent="0.25">
      <c r="A176" s="38">
        <v>247</v>
      </c>
      <c r="B176" s="40" t="s">
        <v>222</v>
      </c>
      <c r="C176" s="36">
        <f>C177</f>
        <v>19761611.969999999</v>
      </c>
      <c r="D176" s="36">
        <f t="shared" ref="D176:E176" si="14">D177</f>
        <v>26338270.18</v>
      </c>
      <c r="E176" s="36">
        <f t="shared" si="14"/>
        <v>8669199.2300000004</v>
      </c>
      <c r="F176" s="37">
        <f t="shared" si="13"/>
        <v>32.914839018482574</v>
      </c>
    </row>
    <row r="177" spans="1:6" x14ac:dyDescent="0.25">
      <c r="A177" s="38"/>
      <c r="B177" s="40" t="s">
        <v>86</v>
      </c>
      <c r="C177" s="62">
        <v>19761611.969999999</v>
      </c>
      <c r="D177" s="36">
        <v>26338270.18</v>
      </c>
      <c r="E177" s="36">
        <v>8669199.2300000004</v>
      </c>
      <c r="F177" s="37">
        <f t="shared" si="13"/>
        <v>32.914839018482574</v>
      </c>
    </row>
    <row r="178" spans="1:6" x14ac:dyDescent="0.25">
      <c r="A178" s="38">
        <v>610</v>
      </c>
      <c r="B178" s="42" t="s">
        <v>105</v>
      </c>
      <c r="C178" s="36">
        <v>0</v>
      </c>
      <c r="D178" s="36">
        <v>0</v>
      </c>
      <c r="E178" s="36">
        <v>0</v>
      </c>
      <c r="F178" s="37"/>
    </row>
    <row r="179" spans="1:6" ht="30" x14ac:dyDescent="0.25">
      <c r="A179" s="38"/>
      <c r="B179" s="43" t="s">
        <v>106</v>
      </c>
      <c r="C179" s="31">
        <v>0</v>
      </c>
      <c r="D179" s="31">
        <v>0</v>
      </c>
      <c r="E179" s="31">
        <v>0</v>
      </c>
      <c r="F179" s="37"/>
    </row>
    <row r="180" spans="1:6" x14ac:dyDescent="0.25">
      <c r="A180" s="7"/>
      <c r="B180" s="11"/>
      <c r="C180" s="11"/>
      <c r="D180" s="11"/>
      <c r="E180" s="11"/>
      <c r="F180" s="11"/>
    </row>
    <row r="181" spans="1:6" ht="36" customHeight="1" x14ac:dyDescent="0.25">
      <c r="A181" s="121" t="s">
        <v>116</v>
      </c>
      <c r="B181" s="121"/>
      <c r="C181" s="121"/>
      <c r="D181" s="121"/>
      <c r="E181" s="121"/>
      <c r="F181" s="121"/>
    </row>
    <row r="182" spans="1:6" ht="45" x14ac:dyDescent="0.25">
      <c r="A182" s="10" t="s">
        <v>111</v>
      </c>
      <c r="B182" s="12" t="s">
        <v>27</v>
      </c>
      <c r="C182" s="8" t="s">
        <v>220</v>
      </c>
      <c r="D182" s="8" t="s">
        <v>221</v>
      </c>
      <c r="E182" s="8" t="s">
        <v>109</v>
      </c>
      <c r="F182" s="8" t="s">
        <v>110</v>
      </c>
    </row>
    <row r="183" spans="1:6" ht="30" x14ac:dyDescent="0.25">
      <c r="A183" s="10"/>
      <c r="B183" s="13" t="s">
        <v>28</v>
      </c>
      <c r="C183" s="10" t="s">
        <v>214</v>
      </c>
      <c r="D183" s="10" t="s">
        <v>214</v>
      </c>
      <c r="E183" s="10" t="s">
        <v>214</v>
      </c>
      <c r="F183" s="10" t="s">
        <v>214</v>
      </c>
    </row>
    <row r="184" spans="1:6" ht="30" x14ac:dyDescent="0.25">
      <c r="A184" s="10"/>
      <c r="B184" s="13" t="s">
        <v>29</v>
      </c>
      <c r="C184" s="10" t="s">
        <v>214</v>
      </c>
      <c r="D184" s="10" t="s">
        <v>214</v>
      </c>
      <c r="E184" s="10" t="s">
        <v>214</v>
      </c>
      <c r="F184" s="10" t="s">
        <v>214</v>
      </c>
    </row>
    <row r="185" spans="1:6" x14ac:dyDescent="0.25">
      <c r="A185" s="115" t="s">
        <v>30</v>
      </c>
      <c r="B185" s="116"/>
      <c r="C185" s="10" t="s">
        <v>214</v>
      </c>
      <c r="D185" s="10" t="s">
        <v>214</v>
      </c>
      <c r="E185" s="10" t="s">
        <v>214</v>
      </c>
      <c r="F185" s="10" t="s">
        <v>214</v>
      </c>
    </row>
    <row r="186" spans="1:6" ht="30" hidden="1" x14ac:dyDescent="0.25">
      <c r="A186" s="10">
        <v>120</v>
      </c>
      <c r="B186" s="14" t="s">
        <v>31</v>
      </c>
      <c r="C186" s="10"/>
      <c r="D186" s="10"/>
      <c r="E186" s="10"/>
      <c r="F186" s="10"/>
    </row>
    <row r="187" spans="1:6" ht="30" x14ac:dyDescent="0.25">
      <c r="A187" s="10">
        <v>130</v>
      </c>
      <c r="B187" s="14" t="s">
        <v>32</v>
      </c>
      <c r="C187" s="10" t="s">
        <v>214</v>
      </c>
      <c r="D187" s="10" t="s">
        <v>214</v>
      </c>
      <c r="E187" s="10" t="s">
        <v>214</v>
      </c>
      <c r="F187" s="10" t="s">
        <v>214</v>
      </c>
    </row>
    <row r="188" spans="1:6" ht="30" hidden="1" x14ac:dyDescent="0.25">
      <c r="A188" s="10">
        <v>140</v>
      </c>
      <c r="B188" s="14" t="s">
        <v>33</v>
      </c>
      <c r="C188" s="10"/>
      <c r="D188" s="10"/>
      <c r="E188" s="10"/>
      <c r="F188" s="10"/>
    </row>
    <row r="189" spans="1:6" ht="30" hidden="1" x14ac:dyDescent="0.25">
      <c r="A189" s="10">
        <v>150</v>
      </c>
      <c r="B189" s="14" t="s">
        <v>34</v>
      </c>
      <c r="C189" s="10"/>
      <c r="D189" s="10"/>
      <c r="E189" s="10"/>
      <c r="F189" s="10"/>
    </row>
    <row r="190" spans="1:6" hidden="1" x14ac:dyDescent="0.25">
      <c r="A190" s="10">
        <v>180</v>
      </c>
      <c r="B190" s="14" t="s">
        <v>35</v>
      </c>
      <c r="C190" s="10"/>
      <c r="D190" s="10"/>
      <c r="E190" s="10"/>
      <c r="F190" s="10"/>
    </row>
    <row r="191" spans="1:6" hidden="1" x14ac:dyDescent="0.25">
      <c r="A191" s="10">
        <v>400</v>
      </c>
      <c r="B191" s="14" t="s">
        <v>36</v>
      </c>
      <c r="C191" s="10"/>
      <c r="D191" s="10"/>
      <c r="E191" s="10"/>
      <c r="F191" s="10"/>
    </row>
    <row r="192" spans="1:6" hidden="1" x14ac:dyDescent="0.25">
      <c r="A192" s="10"/>
      <c r="B192" s="14" t="s">
        <v>37</v>
      </c>
      <c r="C192" s="10"/>
      <c r="D192" s="10"/>
      <c r="E192" s="10"/>
      <c r="F192" s="10"/>
    </row>
    <row r="193" spans="1:6" ht="44.25" customHeight="1" x14ac:dyDescent="0.25">
      <c r="A193" s="10">
        <v>510</v>
      </c>
      <c r="B193" s="14" t="s">
        <v>194</v>
      </c>
      <c r="C193" s="10" t="s">
        <v>214</v>
      </c>
      <c r="D193" s="10" t="s">
        <v>214</v>
      </c>
      <c r="E193" s="10" t="s">
        <v>214</v>
      </c>
      <c r="F193" s="10" t="s">
        <v>214</v>
      </c>
    </row>
    <row r="194" spans="1:6" x14ac:dyDescent="0.25">
      <c r="A194" s="119" t="s">
        <v>39</v>
      </c>
      <c r="B194" s="120"/>
      <c r="C194" s="10" t="s">
        <v>214</v>
      </c>
      <c r="D194" s="10" t="s">
        <v>214</v>
      </c>
      <c r="E194" s="10"/>
      <c r="F194" s="10" t="s">
        <v>214</v>
      </c>
    </row>
    <row r="195" spans="1:6" ht="26.25" customHeight="1" x14ac:dyDescent="0.25">
      <c r="A195" s="10"/>
      <c r="B195" s="15" t="s">
        <v>40</v>
      </c>
      <c r="C195" s="10" t="s">
        <v>214</v>
      </c>
      <c r="D195" s="10" t="s">
        <v>214</v>
      </c>
      <c r="E195" s="10" t="s">
        <v>214</v>
      </c>
      <c r="F195" s="10" t="s">
        <v>214</v>
      </c>
    </row>
    <row r="196" spans="1:6" ht="24" customHeight="1" x14ac:dyDescent="0.25">
      <c r="A196" s="10">
        <v>111</v>
      </c>
      <c r="B196" s="14" t="s">
        <v>41</v>
      </c>
      <c r="C196" s="10" t="s">
        <v>214</v>
      </c>
      <c r="D196" s="10" t="s">
        <v>214</v>
      </c>
      <c r="E196" s="10" t="s">
        <v>214</v>
      </c>
      <c r="F196" s="10" t="s">
        <v>214</v>
      </c>
    </row>
    <row r="197" spans="1:6" ht="45" hidden="1" x14ac:dyDescent="0.25">
      <c r="A197" s="10"/>
      <c r="B197" s="14" t="s">
        <v>42</v>
      </c>
      <c r="C197" s="10"/>
      <c r="D197" s="10"/>
      <c r="E197" s="10"/>
      <c r="F197" s="10"/>
    </row>
    <row r="198" spans="1:6" ht="45" hidden="1" x14ac:dyDescent="0.25">
      <c r="A198" s="10"/>
      <c r="B198" s="14" t="s">
        <v>43</v>
      </c>
      <c r="C198" s="10"/>
      <c r="D198" s="10"/>
      <c r="E198" s="10"/>
      <c r="F198" s="10"/>
    </row>
    <row r="199" spans="1:6" ht="45" hidden="1" x14ac:dyDescent="0.25">
      <c r="A199" s="10"/>
      <c r="B199" s="14" t="s">
        <v>44</v>
      </c>
      <c r="C199" s="10"/>
      <c r="D199" s="10"/>
      <c r="E199" s="10"/>
      <c r="F199" s="10"/>
    </row>
    <row r="200" spans="1:6" ht="30" hidden="1" x14ac:dyDescent="0.25">
      <c r="A200" s="10"/>
      <c r="B200" s="14" t="s">
        <v>45</v>
      </c>
      <c r="C200" s="10"/>
      <c r="D200" s="10"/>
      <c r="E200" s="10"/>
      <c r="F200" s="10"/>
    </row>
    <row r="201" spans="1:6" ht="24.75" customHeight="1" x14ac:dyDescent="0.25">
      <c r="A201" s="10">
        <v>112</v>
      </c>
      <c r="B201" s="14" t="s">
        <v>46</v>
      </c>
      <c r="C201" s="10" t="s">
        <v>214</v>
      </c>
      <c r="D201" s="10" t="s">
        <v>214</v>
      </c>
      <c r="E201" s="10" t="s">
        <v>214</v>
      </c>
      <c r="F201" s="10" t="s">
        <v>214</v>
      </c>
    </row>
    <row r="202" spans="1:6" ht="75" hidden="1" x14ac:dyDescent="0.25">
      <c r="A202" s="10"/>
      <c r="B202" s="14" t="s">
        <v>107</v>
      </c>
      <c r="C202" s="10"/>
      <c r="D202" s="10"/>
      <c r="E202" s="10"/>
      <c r="F202" s="10"/>
    </row>
    <row r="203" spans="1:6" ht="30" hidden="1" x14ac:dyDescent="0.25">
      <c r="A203" s="10"/>
      <c r="B203" s="14" t="s">
        <v>47</v>
      </c>
      <c r="C203" s="10"/>
      <c r="D203" s="10"/>
      <c r="E203" s="10"/>
      <c r="F203" s="10"/>
    </row>
    <row r="204" spans="1:6" hidden="1" x14ac:dyDescent="0.25">
      <c r="A204" s="10"/>
      <c r="B204" s="14" t="s">
        <v>48</v>
      </c>
      <c r="C204" s="10"/>
      <c r="D204" s="10"/>
      <c r="E204" s="10"/>
      <c r="F204" s="10"/>
    </row>
    <row r="205" spans="1:6" hidden="1" x14ac:dyDescent="0.25">
      <c r="A205" s="10"/>
      <c r="B205" s="14" t="s">
        <v>49</v>
      </c>
      <c r="C205" s="10"/>
      <c r="D205" s="10"/>
      <c r="E205" s="10"/>
      <c r="F205" s="10"/>
    </row>
    <row r="206" spans="1:6" ht="105" hidden="1" x14ac:dyDescent="0.25">
      <c r="A206" s="10"/>
      <c r="B206" s="14" t="s">
        <v>50</v>
      </c>
      <c r="C206" s="10"/>
      <c r="D206" s="10"/>
      <c r="E206" s="10"/>
      <c r="F206" s="10"/>
    </row>
    <row r="207" spans="1:6" ht="30" hidden="1" x14ac:dyDescent="0.25">
      <c r="A207" s="10"/>
      <c r="B207" s="14" t="s">
        <v>51</v>
      </c>
      <c r="C207" s="10"/>
      <c r="D207" s="10"/>
      <c r="E207" s="10"/>
      <c r="F207" s="10"/>
    </row>
    <row r="208" spans="1:6" ht="57" customHeight="1" x14ac:dyDescent="0.25">
      <c r="A208" s="10">
        <v>119</v>
      </c>
      <c r="B208" s="14" t="s">
        <v>52</v>
      </c>
      <c r="C208" s="10" t="s">
        <v>214</v>
      </c>
      <c r="D208" s="10" t="s">
        <v>214</v>
      </c>
      <c r="E208" s="10" t="s">
        <v>214</v>
      </c>
      <c r="F208" s="10" t="s">
        <v>214</v>
      </c>
    </row>
    <row r="209" spans="1:6" ht="30" hidden="1" x14ac:dyDescent="0.25">
      <c r="A209" s="10"/>
      <c r="B209" s="14" t="s">
        <v>53</v>
      </c>
      <c r="C209" s="10"/>
      <c r="D209" s="10"/>
      <c r="E209" s="10"/>
      <c r="F209" s="10"/>
    </row>
    <row r="210" spans="1:6" hidden="1" x14ac:dyDescent="0.25">
      <c r="A210" s="10"/>
      <c r="B210" s="14" t="s">
        <v>54</v>
      </c>
      <c r="C210" s="10"/>
      <c r="D210" s="10"/>
      <c r="E210" s="10"/>
      <c r="F210" s="10"/>
    </row>
    <row r="211" spans="1:6" hidden="1" x14ac:dyDescent="0.25">
      <c r="A211" s="10"/>
      <c r="B211" s="14" t="s">
        <v>55</v>
      </c>
      <c r="C211" s="10"/>
      <c r="D211" s="10"/>
      <c r="E211" s="10"/>
      <c r="F211" s="10"/>
    </row>
    <row r="212" spans="1:6" ht="30" hidden="1" x14ac:dyDescent="0.25">
      <c r="A212" s="10"/>
      <c r="B212" s="14" t="s">
        <v>45</v>
      </c>
      <c r="C212" s="10"/>
      <c r="D212" s="10"/>
      <c r="E212" s="10"/>
      <c r="F212" s="10"/>
    </row>
    <row r="213" spans="1:6" ht="30" hidden="1" x14ac:dyDescent="0.25">
      <c r="A213" s="10"/>
      <c r="B213" s="14" t="s">
        <v>51</v>
      </c>
      <c r="C213" s="10"/>
      <c r="D213" s="10"/>
      <c r="E213" s="10"/>
      <c r="F213" s="10"/>
    </row>
    <row r="214" spans="1:6" hidden="1" x14ac:dyDescent="0.25">
      <c r="A214" s="10"/>
      <c r="B214" s="14" t="s">
        <v>56</v>
      </c>
      <c r="C214" s="10"/>
      <c r="D214" s="10"/>
      <c r="E214" s="10"/>
      <c r="F214" s="10"/>
    </row>
    <row r="215" spans="1:6" ht="25.5" customHeight="1" x14ac:dyDescent="0.25">
      <c r="A215" s="10">
        <v>300</v>
      </c>
      <c r="B215" s="15" t="s">
        <v>57</v>
      </c>
      <c r="C215" s="10" t="s">
        <v>214</v>
      </c>
      <c r="D215" s="10" t="s">
        <v>214</v>
      </c>
      <c r="E215" s="10" t="s">
        <v>214</v>
      </c>
      <c r="F215" s="10" t="s">
        <v>214</v>
      </c>
    </row>
    <row r="216" spans="1:6" ht="60" hidden="1" x14ac:dyDescent="0.25">
      <c r="A216" s="10"/>
      <c r="B216" s="14" t="s">
        <v>58</v>
      </c>
      <c r="C216" s="10"/>
      <c r="D216" s="10"/>
      <c r="E216" s="10"/>
      <c r="F216" s="10"/>
    </row>
    <row r="217" spans="1:6" ht="60" hidden="1" x14ac:dyDescent="0.25">
      <c r="A217" s="10"/>
      <c r="B217" s="14" t="s">
        <v>59</v>
      </c>
      <c r="C217" s="10"/>
      <c r="D217" s="10"/>
      <c r="E217" s="10"/>
      <c r="F217" s="10"/>
    </row>
    <row r="218" spans="1:6" hidden="1" x14ac:dyDescent="0.25">
      <c r="A218" s="10"/>
      <c r="B218" s="14" t="s">
        <v>60</v>
      </c>
      <c r="C218" s="10"/>
      <c r="D218" s="10"/>
      <c r="E218" s="10"/>
      <c r="F218" s="10"/>
    </row>
    <row r="219" spans="1:6" ht="25.5" customHeight="1" x14ac:dyDescent="0.25">
      <c r="A219" s="10">
        <v>850</v>
      </c>
      <c r="B219" s="15" t="s">
        <v>61</v>
      </c>
      <c r="C219" s="10" t="s">
        <v>214</v>
      </c>
      <c r="D219" s="10" t="s">
        <v>214</v>
      </c>
      <c r="E219" s="10" t="s">
        <v>214</v>
      </c>
      <c r="F219" s="10" t="s">
        <v>214</v>
      </c>
    </row>
    <row r="220" spans="1:6" ht="32.25" customHeight="1" x14ac:dyDescent="0.25">
      <c r="A220" s="10">
        <v>851</v>
      </c>
      <c r="B220" s="14" t="s">
        <v>62</v>
      </c>
      <c r="C220" s="10" t="s">
        <v>214</v>
      </c>
      <c r="D220" s="10" t="s">
        <v>214</v>
      </c>
      <c r="E220" s="10" t="s">
        <v>214</v>
      </c>
      <c r="F220" s="10" t="s">
        <v>214</v>
      </c>
    </row>
    <row r="221" spans="1:6" hidden="1" x14ac:dyDescent="0.25">
      <c r="A221" s="10"/>
      <c r="B221" s="14" t="s">
        <v>63</v>
      </c>
      <c r="C221" s="10"/>
      <c r="D221" s="10"/>
      <c r="E221" s="10"/>
      <c r="F221" s="10"/>
    </row>
    <row r="222" spans="1:6" hidden="1" x14ac:dyDescent="0.25">
      <c r="A222" s="10"/>
      <c r="B222" s="14" t="s">
        <v>64</v>
      </c>
      <c r="C222" s="10"/>
      <c r="D222" s="10"/>
      <c r="E222" s="10"/>
      <c r="F222" s="10"/>
    </row>
    <row r="223" spans="1:6" ht="60" x14ac:dyDescent="0.25">
      <c r="A223" s="10">
        <v>852</v>
      </c>
      <c r="B223" s="14" t="s">
        <v>65</v>
      </c>
      <c r="C223" s="10" t="s">
        <v>214</v>
      </c>
      <c r="D223" s="10" t="s">
        <v>214</v>
      </c>
      <c r="E223" s="10" t="s">
        <v>214</v>
      </c>
      <c r="F223" s="10" t="s">
        <v>214</v>
      </c>
    </row>
    <row r="224" spans="1:6" hidden="1" x14ac:dyDescent="0.25">
      <c r="A224" s="10"/>
      <c r="B224" s="14" t="s">
        <v>66</v>
      </c>
      <c r="C224" s="10"/>
      <c r="D224" s="10"/>
      <c r="E224" s="10"/>
      <c r="F224" s="10"/>
    </row>
    <row r="225" spans="1:6" hidden="1" x14ac:dyDescent="0.25">
      <c r="A225" s="10"/>
      <c r="B225" s="14" t="s">
        <v>67</v>
      </c>
      <c r="C225" s="10"/>
      <c r="D225" s="10"/>
      <c r="E225" s="10"/>
      <c r="F225" s="10"/>
    </row>
    <row r="226" spans="1:6" hidden="1" x14ac:dyDescent="0.25">
      <c r="A226" s="10"/>
      <c r="B226" s="14" t="s">
        <v>68</v>
      </c>
      <c r="C226" s="10"/>
      <c r="D226" s="10"/>
      <c r="E226" s="10"/>
      <c r="F226" s="10"/>
    </row>
    <row r="227" spans="1:6" ht="30" x14ac:dyDescent="0.25">
      <c r="A227" s="10">
        <v>853</v>
      </c>
      <c r="B227" s="14" t="s">
        <v>69</v>
      </c>
      <c r="C227" s="10" t="s">
        <v>214</v>
      </c>
      <c r="D227" s="10" t="s">
        <v>214</v>
      </c>
      <c r="E227" s="10" t="s">
        <v>214</v>
      </c>
      <c r="F227" s="10" t="s">
        <v>214</v>
      </c>
    </row>
    <row r="228" spans="1:6" ht="30" hidden="1" x14ac:dyDescent="0.25">
      <c r="A228" s="10"/>
      <c r="B228" s="14" t="s">
        <v>115</v>
      </c>
      <c r="C228" s="10"/>
      <c r="D228" s="10"/>
      <c r="E228" s="10"/>
      <c r="F228" s="10"/>
    </row>
    <row r="229" spans="1:6" ht="60" hidden="1" x14ac:dyDescent="0.25">
      <c r="A229" s="10"/>
      <c r="B229" s="14" t="s">
        <v>71</v>
      </c>
      <c r="C229" s="10"/>
      <c r="D229" s="10"/>
      <c r="E229" s="10"/>
      <c r="F229" s="10"/>
    </row>
    <row r="230" spans="1:6" ht="60" hidden="1" x14ac:dyDescent="0.25">
      <c r="A230" s="10"/>
      <c r="B230" s="14" t="s">
        <v>72</v>
      </c>
      <c r="C230" s="10"/>
      <c r="D230" s="10"/>
      <c r="E230" s="10"/>
      <c r="F230" s="10"/>
    </row>
    <row r="231" spans="1:6" hidden="1" x14ac:dyDescent="0.25">
      <c r="A231" s="10"/>
      <c r="B231" s="14" t="s">
        <v>73</v>
      </c>
      <c r="C231" s="10" t="s">
        <v>214</v>
      </c>
      <c r="D231" s="10" t="s">
        <v>214</v>
      </c>
      <c r="E231" s="10" t="s">
        <v>214</v>
      </c>
      <c r="F231" s="10" t="s">
        <v>214</v>
      </c>
    </row>
    <row r="232" spans="1:6" ht="30" hidden="1" x14ac:dyDescent="0.25">
      <c r="A232" s="10"/>
      <c r="B232" s="14" t="s">
        <v>74</v>
      </c>
      <c r="C232" s="10" t="s">
        <v>214</v>
      </c>
      <c r="D232" s="10" t="s">
        <v>214</v>
      </c>
      <c r="E232" s="10" t="s">
        <v>214</v>
      </c>
      <c r="F232" s="10" t="s">
        <v>214</v>
      </c>
    </row>
    <row r="233" spans="1:6" ht="25.5" customHeight="1" x14ac:dyDescent="0.25">
      <c r="A233" s="10">
        <v>830</v>
      </c>
      <c r="B233" s="15" t="s">
        <v>75</v>
      </c>
      <c r="C233" s="10" t="s">
        <v>214</v>
      </c>
      <c r="D233" s="10" t="s">
        <v>214</v>
      </c>
      <c r="E233" s="10" t="s">
        <v>214</v>
      </c>
      <c r="F233" s="10" t="s">
        <v>214</v>
      </c>
    </row>
    <row r="234" spans="1:6" ht="60" hidden="1" x14ac:dyDescent="0.25">
      <c r="A234" s="10"/>
      <c r="B234" s="14" t="s">
        <v>76</v>
      </c>
      <c r="C234" s="10"/>
      <c r="D234" s="10"/>
      <c r="E234" s="10"/>
      <c r="F234" s="10"/>
    </row>
    <row r="235" spans="1:6" ht="24.75" customHeight="1" x14ac:dyDescent="0.25">
      <c r="A235" s="10">
        <v>240</v>
      </c>
      <c r="B235" s="15" t="s">
        <v>77</v>
      </c>
      <c r="C235" s="10" t="s">
        <v>214</v>
      </c>
      <c r="D235" s="10" t="s">
        <v>214</v>
      </c>
      <c r="E235" s="10" t="s">
        <v>214</v>
      </c>
      <c r="F235" s="10" t="s">
        <v>214</v>
      </c>
    </row>
    <row r="236" spans="1:6" ht="51.75" customHeight="1" x14ac:dyDescent="0.25">
      <c r="A236" s="10">
        <v>243</v>
      </c>
      <c r="B236" s="16" t="s">
        <v>78</v>
      </c>
      <c r="C236" s="10" t="s">
        <v>214</v>
      </c>
      <c r="D236" s="10" t="s">
        <v>214</v>
      </c>
      <c r="E236" s="10" t="s">
        <v>214</v>
      </c>
      <c r="F236" s="10" t="s">
        <v>214</v>
      </c>
    </row>
    <row r="237" spans="1:6" x14ac:dyDescent="0.25">
      <c r="A237" s="10"/>
      <c r="B237" s="14" t="s">
        <v>54</v>
      </c>
      <c r="C237" s="10" t="s">
        <v>214</v>
      </c>
      <c r="D237" s="10" t="s">
        <v>214</v>
      </c>
      <c r="E237" s="10" t="s">
        <v>214</v>
      </c>
      <c r="F237" s="10" t="s">
        <v>214</v>
      </c>
    </row>
    <row r="238" spans="1:6" x14ac:dyDescent="0.25">
      <c r="A238" s="10"/>
      <c r="B238" s="14" t="s">
        <v>55</v>
      </c>
      <c r="C238" s="10" t="s">
        <v>214</v>
      </c>
      <c r="D238" s="10" t="s">
        <v>214</v>
      </c>
      <c r="E238" s="10" t="s">
        <v>214</v>
      </c>
      <c r="F238" s="10" t="s">
        <v>214</v>
      </c>
    </row>
    <row r="239" spans="1:6" x14ac:dyDescent="0.25">
      <c r="A239" s="10"/>
      <c r="B239" s="14" t="s">
        <v>79</v>
      </c>
      <c r="C239" s="10" t="s">
        <v>214</v>
      </c>
      <c r="D239" s="10" t="s">
        <v>214</v>
      </c>
      <c r="E239" s="10" t="s">
        <v>214</v>
      </c>
      <c r="F239" s="10" t="s">
        <v>214</v>
      </c>
    </row>
    <row r="240" spans="1:6" ht="22.5" customHeight="1" x14ac:dyDescent="0.25">
      <c r="A240" s="10"/>
      <c r="B240" s="14" t="s">
        <v>80</v>
      </c>
      <c r="C240" s="10" t="s">
        <v>214</v>
      </c>
      <c r="D240" s="10" t="s">
        <v>214</v>
      </c>
      <c r="E240" s="10" t="s">
        <v>214</v>
      </c>
      <c r="F240" s="10" t="s">
        <v>214</v>
      </c>
    </row>
    <row r="241" spans="1:6" x14ac:dyDescent="0.25">
      <c r="A241" s="10"/>
      <c r="B241" s="14" t="s">
        <v>81</v>
      </c>
      <c r="C241" s="10" t="s">
        <v>214</v>
      </c>
      <c r="D241" s="10" t="s">
        <v>214</v>
      </c>
      <c r="E241" s="10" t="s">
        <v>214</v>
      </c>
      <c r="F241" s="10" t="s">
        <v>214</v>
      </c>
    </row>
    <row r="242" spans="1:6" ht="26.25" customHeight="1" x14ac:dyDescent="0.25">
      <c r="A242" s="10">
        <v>244</v>
      </c>
      <c r="B242" s="16" t="s">
        <v>82</v>
      </c>
      <c r="C242" s="10" t="s">
        <v>214</v>
      </c>
      <c r="D242" s="10" t="s">
        <v>214</v>
      </c>
      <c r="E242" s="10" t="s">
        <v>214</v>
      </c>
      <c r="F242" s="10" t="s">
        <v>214</v>
      </c>
    </row>
    <row r="243" spans="1:6" ht="30" x14ac:dyDescent="0.25">
      <c r="A243" s="10"/>
      <c r="B243" s="14" t="s">
        <v>83</v>
      </c>
      <c r="C243" s="10" t="s">
        <v>214</v>
      </c>
      <c r="D243" s="10" t="s">
        <v>214</v>
      </c>
      <c r="E243" s="10" t="s">
        <v>214</v>
      </c>
      <c r="F243" s="10" t="s">
        <v>214</v>
      </c>
    </row>
    <row r="244" spans="1:6" x14ac:dyDescent="0.25">
      <c r="A244" s="10"/>
      <c r="B244" s="14" t="s">
        <v>84</v>
      </c>
      <c r="C244" s="10" t="s">
        <v>214</v>
      </c>
      <c r="D244" s="10" t="s">
        <v>214</v>
      </c>
      <c r="E244" s="10" t="s">
        <v>214</v>
      </c>
      <c r="F244" s="10" t="s">
        <v>214</v>
      </c>
    </row>
    <row r="245" spans="1:6" x14ac:dyDescent="0.25">
      <c r="A245" s="10"/>
      <c r="B245" s="14" t="s">
        <v>85</v>
      </c>
      <c r="C245" s="10" t="s">
        <v>214</v>
      </c>
      <c r="D245" s="10" t="s">
        <v>214</v>
      </c>
      <c r="E245" s="10" t="s">
        <v>214</v>
      </c>
      <c r="F245" s="10" t="s">
        <v>214</v>
      </c>
    </row>
    <row r="246" spans="1:6" x14ac:dyDescent="0.25">
      <c r="A246" s="10"/>
      <c r="B246" s="14" t="s">
        <v>86</v>
      </c>
      <c r="C246" s="10" t="s">
        <v>214</v>
      </c>
      <c r="D246" s="10" t="s">
        <v>214</v>
      </c>
      <c r="E246" s="10" t="s">
        <v>214</v>
      </c>
      <c r="F246" s="10" t="s">
        <v>214</v>
      </c>
    </row>
    <row r="247" spans="1:6" ht="15.75" customHeight="1" x14ac:dyDescent="0.25">
      <c r="A247" s="10"/>
      <c r="B247" s="14" t="s">
        <v>87</v>
      </c>
      <c r="C247" s="10" t="s">
        <v>214</v>
      </c>
      <c r="D247" s="10" t="s">
        <v>214</v>
      </c>
      <c r="E247" s="10" t="s">
        <v>214</v>
      </c>
      <c r="F247" s="10" t="s">
        <v>214</v>
      </c>
    </row>
    <row r="248" spans="1:6" x14ac:dyDescent="0.25">
      <c r="A248" s="10"/>
      <c r="B248" s="14" t="s">
        <v>88</v>
      </c>
      <c r="C248" s="10" t="s">
        <v>214</v>
      </c>
      <c r="D248" s="10" t="s">
        <v>214</v>
      </c>
      <c r="E248" s="10" t="s">
        <v>214</v>
      </c>
      <c r="F248" s="10" t="s">
        <v>214</v>
      </c>
    </row>
    <row r="249" spans="1:6" x14ac:dyDescent="0.25">
      <c r="A249" s="10"/>
      <c r="B249" s="14" t="s">
        <v>89</v>
      </c>
      <c r="C249" s="10" t="s">
        <v>214</v>
      </c>
      <c r="D249" s="10" t="s">
        <v>214</v>
      </c>
      <c r="E249" s="10" t="s">
        <v>214</v>
      </c>
      <c r="F249" s="10" t="s">
        <v>214</v>
      </c>
    </row>
    <row r="250" spans="1:6" x14ac:dyDescent="0.25">
      <c r="A250" s="10"/>
      <c r="B250" s="14" t="s">
        <v>90</v>
      </c>
      <c r="C250" s="10" t="s">
        <v>214</v>
      </c>
      <c r="D250" s="10" t="s">
        <v>214</v>
      </c>
      <c r="E250" s="10" t="s">
        <v>214</v>
      </c>
      <c r="F250" s="10" t="s">
        <v>214</v>
      </c>
    </row>
    <row r="251" spans="1:6" ht="21" customHeight="1" x14ac:dyDescent="0.25">
      <c r="A251" s="10"/>
      <c r="B251" s="14" t="s">
        <v>91</v>
      </c>
      <c r="C251" s="10" t="s">
        <v>214</v>
      </c>
      <c r="D251" s="10" t="s">
        <v>214</v>
      </c>
      <c r="E251" s="10" t="s">
        <v>214</v>
      </c>
      <c r="F251" s="10" t="s">
        <v>214</v>
      </c>
    </row>
    <row r="252" spans="1:6" ht="29.25" customHeight="1" x14ac:dyDescent="0.25">
      <c r="A252" s="10"/>
      <c r="B252" s="14" t="s">
        <v>92</v>
      </c>
      <c r="C252" s="10" t="s">
        <v>214</v>
      </c>
      <c r="D252" s="10" t="s">
        <v>214</v>
      </c>
      <c r="E252" s="10" t="s">
        <v>214</v>
      </c>
      <c r="F252" s="10" t="s">
        <v>214</v>
      </c>
    </row>
    <row r="253" spans="1:6" x14ac:dyDescent="0.25">
      <c r="A253" s="10"/>
      <c r="B253" s="14" t="s">
        <v>79</v>
      </c>
      <c r="C253" s="10" t="s">
        <v>214</v>
      </c>
      <c r="D253" s="10" t="s">
        <v>214</v>
      </c>
      <c r="E253" s="10" t="s">
        <v>214</v>
      </c>
      <c r="F253" s="10" t="s">
        <v>214</v>
      </c>
    </row>
    <row r="254" spans="1:6" ht="24" customHeight="1" x14ac:dyDescent="0.25">
      <c r="A254" s="10"/>
      <c r="B254" s="15" t="s">
        <v>93</v>
      </c>
      <c r="C254" s="10" t="s">
        <v>214</v>
      </c>
      <c r="D254" s="10" t="s">
        <v>214</v>
      </c>
      <c r="E254" s="10" t="s">
        <v>214</v>
      </c>
      <c r="F254" s="10" t="s">
        <v>214</v>
      </c>
    </row>
    <row r="255" spans="1:6" ht="24" customHeight="1" x14ac:dyDescent="0.25">
      <c r="A255" s="10"/>
      <c r="B255" s="14" t="s">
        <v>94</v>
      </c>
      <c r="C255" s="10" t="s">
        <v>214</v>
      </c>
      <c r="D255" s="10" t="s">
        <v>214</v>
      </c>
      <c r="E255" s="10" t="s">
        <v>214</v>
      </c>
      <c r="F255" s="10" t="s">
        <v>214</v>
      </c>
    </row>
    <row r="256" spans="1:6" x14ac:dyDescent="0.25">
      <c r="A256" s="10"/>
      <c r="B256" s="14" t="s">
        <v>95</v>
      </c>
      <c r="C256" s="10" t="s">
        <v>214</v>
      </c>
      <c r="D256" s="10" t="s">
        <v>214</v>
      </c>
      <c r="E256" s="10" t="s">
        <v>214</v>
      </c>
      <c r="F256" s="10" t="s">
        <v>214</v>
      </c>
    </row>
    <row r="257" spans="1:6" x14ac:dyDescent="0.25">
      <c r="A257" s="10"/>
      <c r="B257" s="14" t="s">
        <v>96</v>
      </c>
      <c r="C257" s="10" t="s">
        <v>214</v>
      </c>
      <c r="D257" s="10" t="s">
        <v>214</v>
      </c>
      <c r="E257" s="10" t="s">
        <v>214</v>
      </c>
      <c r="F257" s="10" t="s">
        <v>214</v>
      </c>
    </row>
    <row r="258" spans="1:6" ht="25.5" customHeight="1" x14ac:dyDescent="0.25">
      <c r="A258" s="10"/>
      <c r="B258" s="14" t="s">
        <v>97</v>
      </c>
      <c r="C258" s="10" t="s">
        <v>214</v>
      </c>
      <c r="D258" s="10" t="s">
        <v>214</v>
      </c>
      <c r="E258" s="10" t="s">
        <v>214</v>
      </c>
      <c r="F258" s="10" t="s">
        <v>214</v>
      </c>
    </row>
    <row r="259" spans="1:6" x14ac:dyDescent="0.25">
      <c r="A259" s="10"/>
      <c r="B259" s="14" t="s">
        <v>98</v>
      </c>
      <c r="C259" s="10" t="s">
        <v>214</v>
      </c>
      <c r="D259" s="10" t="s">
        <v>214</v>
      </c>
      <c r="E259" s="10" t="s">
        <v>214</v>
      </c>
      <c r="F259" s="10" t="s">
        <v>214</v>
      </c>
    </row>
    <row r="260" spans="1:6" x14ac:dyDescent="0.25">
      <c r="A260" s="10"/>
      <c r="B260" s="14" t="s">
        <v>81</v>
      </c>
      <c r="C260" s="10" t="s">
        <v>214</v>
      </c>
      <c r="D260" s="10" t="s">
        <v>214</v>
      </c>
      <c r="E260" s="10" t="s">
        <v>214</v>
      </c>
      <c r="F260" s="10" t="s">
        <v>214</v>
      </c>
    </row>
    <row r="261" spans="1:6" ht="24.75" customHeight="1" x14ac:dyDescent="0.25">
      <c r="A261" s="10"/>
      <c r="B261" s="14" t="s">
        <v>99</v>
      </c>
      <c r="C261" s="10" t="s">
        <v>214</v>
      </c>
      <c r="D261" s="10" t="s">
        <v>214</v>
      </c>
      <c r="E261" s="10" t="s">
        <v>214</v>
      </c>
      <c r="F261" s="10" t="s">
        <v>214</v>
      </c>
    </row>
    <row r="262" spans="1:6" ht="17.25" customHeight="1" x14ac:dyDescent="0.25">
      <c r="A262" s="10"/>
      <c r="B262" s="14" t="s">
        <v>100</v>
      </c>
      <c r="C262" s="10" t="s">
        <v>214</v>
      </c>
      <c r="D262" s="10" t="s">
        <v>214</v>
      </c>
      <c r="E262" s="10" t="s">
        <v>214</v>
      </c>
      <c r="F262" s="10" t="s">
        <v>214</v>
      </c>
    </row>
    <row r="263" spans="1:6" x14ac:dyDescent="0.25">
      <c r="A263" s="10">
        <v>180</v>
      </c>
      <c r="B263" s="17" t="s">
        <v>101</v>
      </c>
      <c r="C263" s="10" t="s">
        <v>214</v>
      </c>
      <c r="D263" s="10" t="s">
        <v>214</v>
      </c>
      <c r="E263" s="10" t="s">
        <v>214</v>
      </c>
      <c r="F263" s="10" t="s">
        <v>214</v>
      </c>
    </row>
    <row r="264" spans="1:6" ht="19.5" customHeight="1" x14ac:dyDescent="0.25">
      <c r="A264" s="10"/>
      <c r="B264" s="13" t="s">
        <v>102</v>
      </c>
      <c r="C264" s="10" t="s">
        <v>214</v>
      </c>
      <c r="D264" s="10" t="s">
        <v>214</v>
      </c>
      <c r="E264" s="10" t="s">
        <v>214</v>
      </c>
      <c r="F264" s="10" t="s">
        <v>214</v>
      </c>
    </row>
    <row r="265" spans="1:6" x14ac:dyDescent="0.25">
      <c r="A265" s="10"/>
      <c r="B265" s="13" t="s">
        <v>103</v>
      </c>
      <c r="C265" s="10" t="s">
        <v>214</v>
      </c>
      <c r="D265" s="10" t="s">
        <v>214</v>
      </c>
      <c r="E265" s="10" t="s">
        <v>214</v>
      </c>
      <c r="F265" s="10" t="s">
        <v>214</v>
      </c>
    </row>
    <row r="266" spans="1:6" x14ac:dyDescent="0.25">
      <c r="A266" s="10"/>
      <c r="B266" s="13" t="s">
        <v>104</v>
      </c>
      <c r="C266" s="10" t="s">
        <v>214</v>
      </c>
      <c r="D266" s="10" t="s">
        <v>214</v>
      </c>
      <c r="E266" s="10" t="s">
        <v>214</v>
      </c>
      <c r="F266" s="10" t="s">
        <v>214</v>
      </c>
    </row>
    <row r="267" spans="1:6" x14ac:dyDescent="0.25">
      <c r="A267" s="10">
        <v>610</v>
      </c>
      <c r="B267" s="17" t="s">
        <v>105</v>
      </c>
      <c r="C267" s="10" t="s">
        <v>214</v>
      </c>
      <c r="D267" s="10" t="s">
        <v>214</v>
      </c>
      <c r="E267" s="10" t="s">
        <v>214</v>
      </c>
      <c r="F267" s="10" t="s">
        <v>214</v>
      </c>
    </row>
    <row r="268" spans="1:6" ht="15.75" customHeight="1" x14ac:dyDescent="0.25">
      <c r="A268" s="10"/>
      <c r="B268" s="13" t="s">
        <v>106</v>
      </c>
      <c r="C268" s="10" t="s">
        <v>214</v>
      </c>
      <c r="D268" s="10" t="s">
        <v>214</v>
      </c>
      <c r="E268" s="10" t="s">
        <v>214</v>
      </c>
      <c r="F268" s="10" t="s">
        <v>214</v>
      </c>
    </row>
    <row r="269" spans="1:6" x14ac:dyDescent="0.25">
      <c r="A269" s="7"/>
      <c r="B269" s="11"/>
      <c r="C269" s="11"/>
      <c r="D269" s="11"/>
      <c r="E269" s="11"/>
      <c r="F269" s="11"/>
    </row>
    <row r="270" spans="1:6" ht="30" customHeight="1" x14ac:dyDescent="0.25">
      <c r="A270" s="70" t="s">
        <v>117</v>
      </c>
      <c r="B270" s="70"/>
      <c r="C270" s="70"/>
      <c r="D270" s="70"/>
      <c r="E270" s="70"/>
      <c r="F270" s="70"/>
    </row>
    <row r="271" spans="1:6" ht="12" customHeight="1" x14ac:dyDescent="0.25">
      <c r="A271" s="7"/>
      <c r="B271" s="11"/>
      <c r="C271" s="11"/>
      <c r="D271" s="11"/>
      <c r="E271" s="11"/>
      <c r="F271" s="11"/>
    </row>
    <row r="272" spans="1:6" ht="45" x14ac:dyDescent="0.25">
      <c r="A272" s="83" t="s">
        <v>118</v>
      </c>
      <c r="B272" s="85"/>
      <c r="C272" s="8" t="s">
        <v>125</v>
      </c>
      <c r="D272" s="8" t="s">
        <v>253</v>
      </c>
      <c r="E272" s="8" t="s">
        <v>109</v>
      </c>
      <c r="F272" s="8" t="s">
        <v>110</v>
      </c>
    </row>
    <row r="273" spans="1:6" ht="86.25" customHeight="1" x14ac:dyDescent="0.25">
      <c r="A273" s="122" t="s">
        <v>273</v>
      </c>
      <c r="B273" s="123"/>
      <c r="C273" s="65">
        <v>915222305</v>
      </c>
      <c r="D273" s="66">
        <v>55355.3</v>
      </c>
      <c r="E273" s="66">
        <v>55355.3</v>
      </c>
      <c r="F273" s="65">
        <v>100</v>
      </c>
    </row>
    <row r="274" spans="1:6" ht="27.75" customHeight="1" x14ac:dyDescent="0.25">
      <c r="A274" s="122" t="s">
        <v>274</v>
      </c>
      <c r="B274" s="123"/>
      <c r="C274" s="59">
        <v>915242308</v>
      </c>
      <c r="D274" s="31">
        <v>907700</v>
      </c>
      <c r="E274" s="31">
        <v>646800</v>
      </c>
      <c r="F274" s="31">
        <f>E274/D274*100</f>
        <v>71.257023245565719</v>
      </c>
    </row>
    <row r="275" spans="1:6" ht="24.75" customHeight="1" x14ac:dyDescent="0.25">
      <c r="A275" s="105"/>
      <c r="B275" s="106"/>
      <c r="C275" s="29" t="s">
        <v>140</v>
      </c>
      <c r="D275" s="31">
        <f>SUM(D273:D274)</f>
        <v>963055.3</v>
      </c>
      <c r="E275" s="31">
        <f>SUM(E273:E274)</f>
        <v>702155.3</v>
      </c>
      <c r="F275" s="31"/>
    </row>
    <row r="276" spans="1:6" x14ac:dyDescent="0.25">
      <c r="A276" s="7"/>
      <c r="B276" s="11"/>
      <c r="C276" s="11"/>
      <c r="D276" s="11"/>
      <c r="E276" s="11"/>
      <c r="F276" s="11"/>
    </row>
    <row r="277" spans="1:6" x14ac:dyDescent="0.25">
      <c r="A277" s="71" t="s">
        <v>119</v>
      </c>
      <c r="B277" s="71"/>
      <c r="C277" s="71"/>
      <c r="D277" s="71"/>
      <c r="E277" s="71"/>
      <c r="F277" s="71"/>
    </row>
    <row r="278" spans="1:6" x14ac:dyDescent="0.25">
      <c r="A278" s="7"/>
      <c r="B278" s="11"/>
      <c r="C278" s="11"/>
      <c r="D278" s="11"/>
      <c r="E278" s="11"/>
      <c r="F278" s="11"/>
    </row>
    <row r="279" spans="1:6" ht="48" customHeight="1" x14ac:dyDescent="0.25">
      <c r="A279" s="103" t="s">
        <v>120</v>
      </c>
      <c r="B279" s="103"/>
      <c r="C279" s="20" t="s">
        <v>121</v>
      </c>
      <c r="D279" s="20" t="s">
        <v>122</v>
      </c>
      <c r="E279" s="103" t="s">
        <v>123</v>
      </c>
      <c r="F279" s="103"/>
    </row>
    <row r="280" spans="1:6" ht="30" customHeight="1" x14ac:dyDescent="0.25">
      <c r="A280" s="101" t="s">
        <v>114</v>
      </c>
      <c r="B280" s="101"/>
      <c r="C280" s="101"/>
      <c r="D280" s="101"/>
      <c r="E280" s="101"/>
      <c r="F280" s="101"/>
    </row>
    <row r="281" spans="1:6" ht="22.5" customHeight="1" x14ac:dyDescent="0.25">
      <c r="A281" s="109"/>
      <c r="B281" s="110"/>
      <c r="C281" s="29"/>
      <c r="D281" s="32"/>
      <c r="E281" s="107"/>
      <c r="F281" s="108"/>
    </row>
    <row r="282" spans="1:6" x14ac:dyDescent="0.25">
      <c r="A282" s="111" t="s">
        <v>217</v>
      </c>
      <c r="B282" s="112"/>
      <c r="C282" s="33">
        <f>SUM(C281:C281)</f>
        <v>0</v>
      </c>
      <c r="D282" s="29"/>
      <c r="E282" s="97"/>
      <c r="F282" s="98"/>
    </row>
    <row r="283" spans="1:6" x14ac:dyDescent="0.25">
      <c r="A283" s="99"/>
      <c r="B283" s="99"/>
      <c r="C283" s="18"/>
      <c r="D283" s="18"/>
      <c r="E283" s="100"/>
      <c r="F283" s="100"/>
    </row>
    <row r="284" spans="1:6" x14ac:dyDescent="0.25">
      <c r="A284" s="99" t="s">
        <v>113</v>
      </c>
      <c r="B284" s="99"/>
      <c r="C284" s="99"/>
      <c r="D284" s="99"/>
      <c r="E284" s="99"/>
      <c r="F284" s="99"/>
    </row>
    <row r="285" spans="1:6" x14ac:dyDescent="0.25">
      <c r="A285" s="99"/>
      <c r="B285" s="99"/>
      <c r="C285" s="18">
        <v>0</v>
      </c>
      <c r="D285" s="18"/>
      <c r="E285" s="100"/>
      <c r="F285" s="100"/>
    </row>
    <row r="286" spans="1:6" x14ac:dyDescent="0.25">
      <c r="A286" s="99"/>
      <c r="B286" s="99"/>
      <c r="C286" s="18"/>
      <c r="D286" s="18"/>
      <c r="E286" s="100"/>
      <c r="F286" s="100"/>
    </row>
    <row r="287" spans="1:6" ht="29.25" customHeight="1" x14ac:dyDescent="0.25">
      <c r="A287" s="101" t="s">
        <v>116</v>
      </c>
      <c r="B287" s="101"/>
      <c r="C287" s="101"/>
      <c r="D287" s="101"/>
      <c r="E287" s="101"/>
      <c r="F287" s="101"/>
    </row>
    <row r="288" spans="1:6" x14ac:dyDescent="0.25">
      <c r="A288" s="99"/>
      <c r="B288" s="99"/>
      <c r="C288" s="18">
        <v>0</v>
      </c>
      <c r="D288" s="18"/>
      <c r="E288" s="100"/>
      <c r="F288" s="100"/>
    </row>
    <row r="289" spans="1:6" x14ac:dyDescent="0.25">
      <c r="A289" s="99"/>
      <c r="B289" s="99"/>
      <c r="C289" s="18"/>
      <c r="D289" s="18"/>
      <c r="E289" s="100"/>
      <c r="F289" s="100"/>
    </row>
    <row r="290" spans="1:6" x14ac:dyDescent="0.25">
      <c r="A290" s="99"/>
      <c r="B290" s="99"/>
      <c r="C290" s="18"/>
      <c r="D290" s="18"/>
      <c r="E290" s="100"/>
      <c r="F290" s="100"/>
    </row>
    <row r="291" spans="1:6" x14ac:dyDescent="0.25">
      <c r="A291" s="7"/>
      <c r="B291" s="11"/>
      <c r="C291" s="11"/>
      <c r="D291" s="11"/>
      <c r="E291" s="11"/>
      <c r="F291" s="11"/>
    </row>
    <row r="292" spans="1:6" x14ac:dyDescent="0.25">
      <c r="A292" s="71" t="s">
        <v>124</v>
      </c>
      <c r="B292" s="71"/>
      <c r="C292" s="71"/>
      <c r="D292" s="71"/>
      <c r="E292" s="71"/>
      <c r="F292" s="71"/>
    </row>
    <row r="293" spans="1:6" x14ac:dyDescent="0.25">
      <c r="A293" s="7"/>
      <c r="B293" s="11"/>
      <c r="C293" s="11"/>
      <c r="D293" s="11"/>
      <c r="E293" s="11"/>
      <c r="F293" s="11"/>
    </row>
    <row r="294" spans="1:6" ht="45" x14ac:dyDescent="0.25">
      <c r="A294" s="103" t="s">
        <v>120</v>
      </c>
      <c r="B294" s="103"/>
      <c r="C294" s="20" t="s">
        <v>121</v>
      </c>
      <c r="D294" s="20" t="s">
        <v>122</v>
      </c>
      <c r="E294" s="103" t="s">
        <v>123</v>
      </c>
      <c r="F294" s="103"/>
    </row>
    <row r="295" spans="1:6" ht="30.75" customHeight="1" x14ac:dyDescent="0.25">
      <c r="A295" s="101" t="s">
        <v>114</v>
      </c>
      <c r="B295" s="101"/>
      <c r="C295" s="101"/>
      <c r="D295" s="101"/>
      <c r="E295" s="101"/>
      <c r="F295" s="101"/>
    </row>
    <row r="296" spans="1:6" ht="18.75" customHeight="1" x14ac:dyDescent="0.25">
      <c r="A296" s="102"/>
      <c r="B296" s="102"/>
      <c r="C296" s="54"/>
      <c r="D296" s="32"/>
      <c r="E296" s="97"/>
      <c r="F296" s="98"/>
    </row>
    <row r="297" spans="1:6" ht="19.5" customHeight="1" x14ac:dyDescent="0.25">
      <c r="A297" s="95" t="s">
        <v>218</v>
      </c>
      <c r="B297" s="96"/>
      <c r="C297" s="35">
        <f>SUM(C296:C296)</f>
        <v>0</v>
      </c>
      <c r="D297" s="34"/>
      <c r="E297" s="97"/>
      <c r="F297" s="98"/>
    </row>
    <row r="298" spans="1:6" ht="28.5" customHeight="1" x14ac:dyDescent="0.25">
      <c r="A298" s="99" t="s">
        <v>113</v>
      </c>
      <c r="B298" s="99"/>
      <c r="C298" s="99"/>
      <c r="D298" s="99"/>
      <c r="E298" s="99"/>
      <c r="F298" s="99"/>
    </row>
    <row r="299" spans="1:6" x14ac:dyDescent="0.25">
      <c r="A299" s="99"/>
      <c r="B299" s="99"/>
      <c r="C299" s="18">
        <v>0</v>
      </c>
      <c r="D299" s="18"/>
      <c r="E299" s="100"/>
      <c r="F299" s="100"/>
    </row>
    <row r="300" spans="1:6" x14ac:dyDescent="0.25">
      <c r="A300" s="99"/>
      <c r="B300" s="99"/>
      <c r="C300" s="18"/>
      <c r="D300" s="18"/>
      <c r="E300" s="100"/>
      <c r="F300" s="100"/>
    </row>
    <row r="301" spans="1:6" ht="25.5" customHeight="1" x14ac:dyDescent="0.25">
      <c r="A301" s="101" t="s">
        <v>116</v>
      </c>
      <c r="B301" s="101"/>
      <c r="C301" s="101"/>
      <c r="D301" s="101"/>
      <c r="E301" s="101"/>
      <c r="F301" s="101"/>
    </row>
    <row r="302" spans="1:6" x14ac:dyDescent="0.25">
      <c r="A302" s="99"/>
      <c r="B302" s="99"/>
      <c r="C302" s="18">
        <v>0</v>
      </c>
      <c r="D302" s="18"/>
      <c r="E302" s="100"/>
      <c r="F302" s="100"/>
    </row>
  </sheetData>
  <mergeCells count="53">
    <mergeCell ref="A181:F181"/>
    <mergeCell ref="A185:B185"/>
    <mergeCell ref="A270:F270"/>
    <mergeCell ref="A272:B272"/>
    <mergeCell ref="A274:B274"/>
    <mergeCell ref="A194:B194"/>
    <mergeCell ref="A273:B273"/>
    <mergeCell ref="A1:F1"/>
    <mergeCell ref="A3:F3"/>
    <mergeCell ref="A94:F94"/>
    <mergeCell ref="A98:B98"/>
    <mergeCell ref="A107:B107"/>
    <mergeCell ref="A7:B7"/>
    <mergeCell ref="A17:B17"/>
    <mergeCell ref="A285:B285"/>
    <mergeCell ref="A286:B286"/>
    <mergeCell ref="E285:F285"/>
    <mergeCell ref="E286:F286"/>
    <mergeCell ref="A275:B275"/>
    <mergeCell ref="E281:F281"/>
    <mergeCell ref="E282:F282"/>
    <mergeCell ref="A279:B279"/>
    <mergeCell ref="E279:F279"/>
    <mergeCell ref="A280:F280"/>
    <mergeCell ref="E283:F283"/>
    <mergeCell ref="A283:B283"/>
    <mergeCell ref="A281:B281"/>
    <mergeCell ref="A282:B282"/>
    <mergeCell ref="A284:F284"/>
    <mergeCell ref="A277:F277"/>
    <mergeCell ref="A287:F287"/>
    <mergeCell ref="E288:F288"/>
    <mergeCell ref="E289:F289"/>
    <mergeCell ref="E290:F290"/>
    <mergeCell ref="A288:B288"/>
    <mergeCell ref="A289:B289"/>
    <mergeCell ref="A290:B290"/>
    <mergeCell ref="A300:B300"/>
    <mergeCell ref="E300:F300"/>
    <mergeCell ref="A292:F292"/>
    <mergeCell ref="A298:F298"/>
    <mergeCell ref="A299:B299"/>
    <mergeCell ref="E299:F299"/>
    <mergeCell ref="E294:F294"/>
    <mergeCell ref="A295:F295"/>
    <mergeCell ref="A294:B294"/>
    <mergeCell ref="E297:F297"/>
    <mergeCell ref="A297:B297"/>
    <mergeCell ref="E296:F296"/>
    <mergeCell ref="A301:F301"/>
    <mergeCell ref="A302:B302"/>
    <mergeCell ref="E302:F302"/>
    <mergeCell ref="A296:B296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workbookViewId="0">
      <selection activeCell="O42" sqref="O42:Z42"/>
    </sheetView>
  </sheetViews>
  <sheetFormatPr defaultRowHeight="15" x14ac:dyDescent="0.25"/>
  <cols>
    <col min="1" max="1" width="3.28515625" customWidth="1"/>
    <col min="2" max="2" width="3.7109375" customWidth="1"/>
    <col min="3" max="5" width="3.28515625" customWidth="1"/>
    <col min="6" max="6" width="3.85546875" customWidth="1"/>
    <col min="7" max="9" width="3.28515625" customWidth="1"/>
    <col min="10" max="10" width="4.85546875" customWidth="1"/>
    <col min="11" max="11" width="3.28515625" customWidth="1"/>
    <col min="12" max="12" width="2.42578125" customWidth="1"/>
    <col min="13" max="16" width="3.28515625" customWidth="1"/>
    <col min="17" max="17" width="2.42578125" customWidth="1"/>
    <col min="18" max="21" width="3.28515625" customWidth="1"/>
    <col min="22" max="22" width="4.28515625" customWidth="1"/>
    <col min="23" max="24" width="3.28515625" customWidth="1"/>
    <col min="25" max="25" width="3.85546875" customWidth="1"/>
    <col min="26" max="26" width="6.140625" customWidth="1"/>
    <col min="27" max="27" width="3.85546875" customWidth="1"/>
  </cols>
  <sheetData>
    <row r="1" spans="1:27" ht="29.25" customHeight="1" x14ac:dyDescent="0.25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x14ac:dyDescent="0.25">
      <c r="A3" s="166" t="s">
        <v>126</v>
      </c>
      <c r="B3" s="166"/>
      <c r="C3" s="166"/>
      <c r="D3" s="166"/>
      <c r="E3" s="166"/>
      <c r="F3" s="166"/>
      <c r="G3" s="166" t="s">
        <v>127</v>
      </c>
      <c r="H3" s="166"/>
      <c r="I3" s="166"/>
      <c r="J3" s="166"/>
      <c r="K3" s="166"/>
      <c r="L3" s="166"/>
      <c r="M3" s="166" t="s">
        <v>98</v>
      </c>
      <c r="N3" s="166"/>
      <c r="O3" s="166"/>
      <c r="P3" s="166"/>
      <c r="Q3" s="166"/>
      <c r="R3" s="166"/>
      <c r="S3" s="166" t="s">
        <v>128</v>
      </c>
      <c r="T3" s="166"/>
      <c r="U3" s="166"/>
      <c r="V3" s="166"/>
      <c r="W3" s="166"/>
      <c r="X3" s="166"/>
      <c r="Y3" s="166"/>
      <c r="Z3" s="166"/>
    </row>
    <row r="4" spans="1:27" x14ac:dyDescent="0.25">
      <c r="A4" s="111" t="s">
        <v>183</v>
      </c>
      <c r="B4" s="112"/>
      <c r="C4" s="111" t="s">
        <v>184</v>
      </c>
      <c r="D4" s="112"/>
      <c r="E4" s="111" t="s">
        <v>185</v>
      </c>
      <c r="F4" s="112"/>
      <c r="G4" s="111" t="s">
        <v>183</v>
      </c>
      <c r="H4" s="112"/>
      <c r="I4" s="111" t="s">
        <v>184</v>
      </c>
      <c r="J4" s="112"/>
      <c r="K4" s="111" t="s">
        <v>185</v>
      </c>
      <c r="L4" s="112"/>
      <c r="M4" s="111" t="s">
        <v>183</v>
      </c>
      <c r="N4" s="112"/>
      <c r="O4" s="111" t="s">
        <v>184</v>
      </c>
      <c r="P4" s="112"/>
      <c r="Q4" s="111" t="s">
        <v>185</v>
      </c>
      <c r="R4" s="112"/>
      <c r="S4" s="111" t="s">
        <v>183</v>
      </c>
      <c r="T4" s="178"/>
      <c r="U4" s="112"/>
      <c r="V4" s="111" t="s">
        <v>184</v>
      </c>
      <c r="W4" s="178"/>
      <c r="X4" s="112"/>
      <c r="Y4" s="111" t="s">
        <v>185</v>
      </c>
      <c r="Z4" s="112"/>
    </row>
    <row r="5" spans="1:27" x14ac:dyDescent="0.25">
      <c r="A5" s="165">
        <f>C5+E5</f>
        <v>326.60000000000002</v>
      </c>
      <c r="B5" s="165"/>
      <c r="C5" s="165">
        <v>0</v>
      </c>
      <c r="D5" s="165"/>
      <c r="E5" s="165">
        <v>326.60000000000002</v>
      </c>
      <c r="F5" s="165"/>
      <c r="G5" s="165">
        <f>I5+K5</f>
        <v>13.87</v>
      </c>
      <c r="H5" s="165"/>
      <c r="I5" s="165">
        <v>0</v>
      </c>
      <c r="J5" s="165"/>
      <c r="K5" s="165">
        <v>13.87</v>
      </c>
      <c r="L5" s="165"/>
      <c r="M5" s="165">
        <f>O5+Q5</f>
        <v>11.99</v>
      </c>
      <c r="N5" s="165"/>
      <c r="O5" s="165">
        <v>3.91</v>
      </c>
      <c r="P5" s="165"/>
      <c r="Q5" s="165">
        <v>8.08</v>
      </c>
      <c r="R5" s="165"/>
      <c r="S5" s="165">
        <f>V5+Y5</f>
        <v>8.379999999999999</v>
      </c>
      <c r="T5" s="165"/>
      <c r="U5" s="165"/>
      <c r="V5" s="165">
        <v>3.91</v>
      </c>
      <c r="W5" s="165"/>
      <c r="X5" s="165"/>
      <c r="Y5" s="165">
        <v>4.47</v>
      </c>
      <c r="Z5" s="165"/>
      <c r="AA5" s="30"/>
    </row>
    <row r="6" spans="1:27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7" x14ac:dyDescent="0.25">
      <c r="A7" s="167" t="s">
        <v>130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7" ht="6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7" x14ac:dyDescent="0.25">
      <c r="A9" s="168" t="s">
        <v>143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7" ht="10.5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7" ht="86.25" customHeight="1" x14ac:dyDescent="0.25">
      <c r="A11" s="86" t="s">
        <v>131</v>
      </c>
      <c r="B11" s="86"/>
      <c r="C11" s="86"/>
      <c r="D11" s="86"/>
      <c r="E11" s="86"/>
      <c r="F11" s="86"/>
      <c r="G11" s="86" t="s">
        <v>132</v>
      </c>
      <c r="H11" s="86"/>
      <c r="I11" s="86"/>
      <c r="J11" s="86"/>
      <c r="K11" s="86"/>
      <c r="L11" s="86" t="s">
        <v>133</v>
      </c>
      <c r="M11" s="86"/>
      <c r="N11" s="86"/>
      <c r="O11" s="86"/>
      <c r="P11" s="86"/>
      <c r="Q11" s="86" t="s">
        <v>134</v>
      </c>
      <c r="R11" s="86"/>
      <c r="S11" s="86"/>
      <c r="T11" s="86"/>
      <c r="U11" s="86"/>
      <c r="V11" s="86" t="s">
        <v>135</v>
      </c>
      <c r="W11" s="86"/>
      <c r="X11" s="86"/>
      <c r="Y11" s="86"/>
      <c r="Z11" s="86"/>
    </row>
    <row r="12" spans="1:27" ht="27" customHeight="1" x14ac:dyDescent="0.25">
      <c r="A12" s="79" t="s">
        <v>144</v>
      </c>
      <c r="B12" s="161"/>
      <c r="C12" s="161"/>
      <c r="D12" s="161"/>
      <c r="E12" s="161"/>
      <c r="F12" s="80"/>
      <c r="G12" s="143">
        <v>23168258</v>
      </c>
      <c r="H12" s="143"/>
      <c r="I12" s="143"/>
      <c r="J12" s="143"/>
      <c r="K12" s="143"/>
      <c r="L12" s="143">
        <v>23168258</v>
      </c>
      <c r="M12" s="143"/>
      <c r="N12" s="143"/>
      <c r="O12" s="143"/>
      <c r="P12" s="143"/>
      <c r="Q12" s="143">
        <v>0</v>
      </c>
      <c r="R12" s="143"/>
      <c r="S12" s="143"/>
      <c r="T12" s="143"/>
      <c r="U12" s="143"/>
      <c r="V12" s="169" t="s">
        <v>294</v>
      </c>
      <c r="W12" s="170"/>
      <c r="X12" s="170"/>
      <c r="Y12" s="170"/>
      <c r="Z12" s="171"/>
    </row>
    <row r="13" spans="1:27" ht="15" customHeight="1" x14ac:dyDescent="0.25">
      <c r="A13" s="79" t="s">
        <v>139</v>
      </c>
      <c r="B13" s="161"/>
      <c r="C13" s="161"/>
      <c r="D13" s="161"/>
      <c r="E13" s="161"/>
      <c r="F13" s="80"/>
      <c r="G13" s="143">
        <v>0</v>
      </c>
      <c r="H13" s="143"/>
      <c r="I13" s="143"/>
      <c r="J13" s="143"/>
      <c r="K13" s="143"/>
      <c r="L13" s="143">
        <v>0</v>
      </c>
      <c r="M13" s="143"/>
      <c r="N13" s="143"/>
      <c r="O13" s="143"/>
      <c r="P13" s="143"/>
      <c r="Q13" s="143">
        <v>0</v>
      </c>
      <c r="R13" s="143"/>
      <c r="S13" s="143"/>
      <c r="T13" s="143"/>
      <c r="U13" s="143"/>
      <c r="V13" s="172"/>
      <c r="W13" s="173"/>
      <c r="X13" s="173"/>
      <c r="Y13" s="173"/>
      <c r="Z13" s="174"/>
    </row>
    <row r="14" spans="1:27" ht="15" customHeight="1" x14ac:dyDescent="0.25">
      <c r="A14" s="79" t="s">
        <v>137</v>
      </c>
      <c r="B14" s="161"/>
      <c r="C14" s="161"/>
      <c r="D14" s="161"/>
      <c r="E14" s="161"/>
      <c r="F14" s="80"/>
      <c r="G14" s="143">
        <v>0</v>
      </c>
      <c r="H14" s="143"/>
      <c r="I14" s="143"/>
      <c r="J14" s="143"/>
      <c r="K14" s="143"/>
      <c r="L14" s="143">
        <v>0</v>
      </c>
      <c r="M14" s="143"/>
      <c r="N14" s="143"/>
      <c r="O14" s="143"/>
      <c r="P14" s="143"/>
      <c r="Q14" s="143">
        <v>0</v>
      </c>
      <c r="R14" s="143"/>
      <c r="S14" s="143"/>
      <c r="T14" s="143"/>
      <c r="U14" s="143"/>
      <c r="V14" s="172"/>
      <c r="W14" s="173"/>
      <c r="X14" s="173"/>
      <c r="Y14" s="173"/>
      <c r="Z14" s="174"/>
    </row>
    <row r="15" spans="1:27" ht="15" customHeight="1" x14ac:dyDescent="0.25">
      <c r="A15" s="79" t="s">
        <v>138</v>
      </c>
      <c r="B15" s="161"/>
      <c r="C15" s="161"/>
      <c r="D15" s="161"/>
      <c r="E15" s="161"/>
      <c r="F15" s="80"/>
      <c r="G15" s="143">
        <v>5875380.8799999999</v>
      </c>
      <c r="H15" s="143"/>
      <c r="I15" s="143"/>
      <c r="J15" s="143"/>
      <c r="K15" s="143"/>
      <c r="L15" s="143">
        <v>5098240.9800000004</v>
      </c>
      <c r="M15" s="143"/>
      <c r="N15" s="143"/>
      <c r="O15" s="143"/>
      <c r="P15" s="143"/>
      <c r="Q15" s="143">
        <v>777139.8</v>
      </c>
      <c r="R15" s="143"/>
      <c r="S15" s="143"/>
      <c r="T15" s="143"/>
      <c r="U15" s="143"/>
      <c r="V15" s="172"/>
      <c r="W15" s="173"/>
      <c r="X15" s="173"/>
      <c r="Y15" s="173"/>
      <c r="Z15" s="174"/>
    </row>
    <row r="16" spans="1:27" ht="15" customHeight="1" x14ac:dyDescent="0.25">
      <c r="A16" s="79" t="s">
        <v>141</v>
      </c>
      <c r="B16" s="161"/>
      <c r="C16" s="161"/>
      <c r="D16" s="161"/>
      <c r="E16" s="161"/>
      <c r="F16" s="80"/>
      <c r="G16" s="143">
        <v>0</v>
      </c>
      <c r="H16" s="143"/>
      <c r="I16" s="143"/>
      <c r="J16" s="143"/>
      <c r="K16" s="143"/>
      <c r="L16" s="143">
        <v>0</v>
      </c>
      <c r="M16" s="143"/>
      <c r="N16" s="143"/>
      <c r="O16" s="143"/>
      <c r="P16" s="143"/>
      <c r="Q16" s="143">
        <v>0</v>
      </c>
      <c r="R16" s="143"/>
      <c r="S16" s="143"/>
      <c r="T16" s="143"/>
      <c r="U16" s="143"/>
      <c r="V16" s="172"/>
      <c r="W16" s="173"/>
      <c r="X16" s="173"/>
      <c r="Y16" s="173"/>
      <c r="Z16" s="174"/>
    </row>
    <row r="17" spans="1:32" ht="15" customHeight="1" x14ac:dyDescent="0.25">
      <c r="A17" s="79" t="s">
        <v>142</v>
      </c>
      <c r="B17" s="161"/>
      <c r="C17" s="161"/>
      <c r="D17" s="161"/>
      <c r="E17" s="161"/>
      <c r="F17" s="80"/>
      <c r="G17" s="143">
        <v>0</v>
      </c>
      <c r="H17" s="143"/>
      <c r="I17" s="143"/>
      <c r="J17" s="143"/>
      <c r="K17" s="143"/>
      <c r="L17" s="143">
        <v>0</v>
      </c>
      <c r="M17" s="143"/>
      <c r="N17" s="143"/>
      <c r="O17" s="143"/>
      <c r="P17" s="143"/>
      <c r="Q17" s="143">
        <v>0</v>
      </c>
      <c r="R17" s="143"/>
      <c r="S17" s="143"/>
      <c r="T17" s="143"/>
      <c r="U17" s="143"/>
      <c r="V17" s="172"/>
      <c r="W17" s="173"/>
      <c r="X17" s="173"/>
      <c r="Y17" s="173"/>
      <c r="Z17" s="174"/>
    </row>
    <row r="18" spans="1:32" ht="41.25" customHeight="1" x14ac:dyDescent="0.25">
      <c r="A18" s="79" t="s">
        <v>136</v>
      </c>
      <c r="B18" s="161"/>
      <c r="C18" s="161"/>
      <c r="D18" s="161"/>
      <c r="E18" s="161"/>
      <c r="F18" s="80"/>
      <c r="G18" s="143">
        <v>4435531.92</v>
      </c>
      <c r="H18" s="143"/>
      <c r="I18" s="143"/>
      <c r="J18" s="143"/>
      <c r="K18" s="143"/>
      <c r="L18" s="143">
        <v>4435531.92</v>
      </c>
      <c r="M18" s="143"/>
      <c r="N18" s="143"/>
      <c r="O18" s="143"/>
      <c r="P18" s="143"/>
      <c r="Q18" s="143">
        <v>0</v>
      </c>
      <c r="R18" s="143"/>
      <c r="S18" s="143"/>
      <c r="T18" s="143"/>
      <c r="U18" s="143"/>
      <c r="V18" s="172"/>
      <c r="W18" s="173"/>
      <c r="X18" s="173"/>
      <c r="Y18" s="173"/>
      <c r="Z18" s="174"/>
    </row>
    <row r="19" spans="1:32" ht="60.75" customHeight="1" x14ac:dyDescent="0.25">
      <c r="A19" s="79" t="s">
        <v>213</v>
      </c>
      <c r="B19" s="161"/>
      <c r="C19" s="161"/>
      <c r="D19" s="161"/>
      <c r="E19" s="161"/>
      <c r="F19" s="80"/>
      <c r="G19" s="162"/>
      <c r="H19" s="163"/>
      <c r="I19" s="163"/>
      <c r="J19" s="163"/>
      <c r="K19" s="164"/>
      <c r="L19" s="162"/>
      <c r="M19" s="163"/>
      <c r="N19" s="163"/>
      <c r="O19" s="163"/>
      <c r="P19" s="164"/>
      <c r="Q19" s="162"/>
      <c r="R19" s="163"/>
      <c r="S19" s="163"/>
      <c r="T19" s="163"/>
      <c r="U19" s="164"/>
      <c r="V19" s="172"/>
      <c r="W19" s="173"/>
      <c r="X19" s="173"/>
      <c r="Y19" s="173"/>
      <c r="Z19" s="174"/>
    </row>
    <row r="20" spans="1:32" x14ac:dyDescent="0.25">
      <c r="A20" s="104" t="s">
        <v>140</v>
      </c>
      <c r="B20" s="104"/>
      <c r="C20" s="104"/>
      <c r="D20" s="104"/>
      <c r="E20" s="104"/>
      <c r="F20" s="104"/>
      <c r="G20" s="104">
        <f>SUM(G12:K19)</f>
        <v>33479170.799999997</v>
      </c>
      <c r="H20" s="104"/>
      <c r="I20" s="104"/>
      <c r="J20" s="104"/>
      <c r="K20" s="104"/>
      <c r="L20" s="104">
        <f>SUM(L12:P19)</f>
        <v>32702030.899999999</v>
      </c>
      <c r="M20" s="104"/>
      <c r="N20" s="104"/>
      <c r="O20" s="104"/>
      <c r="P20" s="104"/>
      <c r="Q20" s="104">
        <f>SUM(Q12:U19)</f>
        <v>777139.8</v>
      </c>
      <c r="R20" s="104"/>
      <c r="S20" s="104"/>
      <c r="T20" s="104"/>
      <c r="U20" s="104"/>
      <c r="V20" s="175"/>
      <c r="W20" s="176"/>
      <c r="X20" s="176"/>
      <c r="Y20" s="176"/>
      <c r="Z20" s="177"/>
    </row>
    <row r="21" spans="1:32" ht="11.2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32" ht="175.5" customHeight="1" x14ac:dyDescent="0.25">
      <c r="A22" s="159" t="s">
        <v>295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F22" s="2"/>
    </row>
    <row r="23" spans="1:32" hidden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32" ht="8.25" hidden="1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30"/>
    </row>
    <row r="25" spans="1:32" ht="14.25" customHeight="1" x14ac:dyDescent="0.25">
      <c r="A25" s="70" t="s">
        <v>145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30"/>
    </row>
    <row r="26" spans="1:32" ht="72" customHeight="1" x14ac:dyDescent="0.25">
      <c r="A26" s="145" t="s">
        <v>146</v>
      </c>
      <c r="B26" s="145"/>
      <c r="C26" s="145"/>
      <c r="D26" s="145"/>
      <c r="E26" s="145"/>
      <c r="F26" s="145" t="s">
        <v>147</v>
      </c>
      <c r="G26" s="145"/>
      <c r="H26" s="145"/>
      <c r="I26" s="145"/>
      <c r="J26" s="145"/>
      <c r="K26" s="145" t="s">
        <v>148</v>
      </c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6" t="s">
        <v>149</v>
      </c>
      <c r="X26" s="147"/>
      <c r="Y26" s="147"/>
      <c r="Z26" s="147"/>
      <c r="AA26" s="148"/>
    </row>
    <row r="27" spans="1:32" ht="273" customHeight="1" x14ac:dyDescent="0.25">
      <c r="A27" s="152" t="s">
        <v>284</v>
      </c>
      <c r="B27" s="152"/>
      <c r="C27" s="152"/>
      <c r="D27" s="152"/>
      <c r="E27" s="152"/>
      <c r="F27" s="153" t="s">
        <v>285</v>
      </c>
      <c r="G27" s="154"/>
      <c r="H27" s="154"/>
      <c r="I27" s="154"/>
      <c r="J27" s="154"/>
      <c r="K27" s="154" t="s">
        <v>286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49" t="s">
        <v>287</v>
      </c>
      <c r="X27" s="150"/>
      <c r="Y27" s="150"/>
      <c r="Z27" s="150"/>
      <c r="AA27" s="151"/>
    </row>
    <row r="28" spans="1:32" ht="164.25" customHeight="1" x14ac:dyDescent="0.25">
      <c r="A28" s="152" t="s">
        <v>288</v>
      </c>
      <c r="B28" s="152"/>
      <c r="C28" s="152"/>
      <c r="D28" s="152"/>
      <c r="E28" s="152"/>
      <c r="F28" s="153" t="s">
        <v>289</v>
      </c>
      <c r="G28" s="154"/>
      <c r="H28" s="154"/>
      <c r="I28" s="154"/>
      <c r="J28" s="154"/>
      <c r="K28" s="154" t="s">
        <v>291</v>
      </c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33" t="s">
        <v>292</v>
      </c>
      <c r="X28" s="134"/>
      <c r="Y28" s="134"/>
      <c r="Z28" s="134"/>
      <c r="AA28" s="135"/>
    </row>
    <row r="29" spans="1:32" x14ac:dyDescent="0.25">
      <c r="A29" s="70" t="s">
        <v>290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32" ht="10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32" ht="27.75" customHeight="1" x14ac:dyDescent="0.25">
      <c r="A31" s="99" t="s">
        <v>150</v>
      </c>
      <c r="B31" s="99"/>
      <c r="C31" s="99"/>
      <c r="D31" s="99"/>
      <c r="E31" s="99"/>
      <c r="F31" s="99"/>
      <c r="G31" s="99"/>
      <c r="H31" s="99"/>
      <c r="I31" s="99"/>
      <c r="J31" s="99"/>
      <c r="K31" s="99" t="s">
        <v>151</v>
      </c>
      <c r="L31" s="99"/>
      <c r="M31" s="99"/>
      <c r="N31" s="99"/>
      <c r="O31" s="99"/>
      <c r="P31" s="99"/>
      <c r="Q31" s="99"/>
      <c r="R31" s="99"/>
      <c r="S31" s="139" t="s">
        <v>152</v>
      </c>
      <c r="T31" s="140"/>
      <c r="U31" s="140"/>
      <c r="V31" s="140"/>
      <c r="W31" s="140"/>
      <c r="X31" s="140"/>
      <c r="Y31" s="140"/>
      <c r="Z31" s="141"/>
    </row>
    <row r="32" spans="1:32" ht="27" customHeight="1" x14ac:dyDescent="0.25">
      <c r="A32" s="142" t="s">
        <v>271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3">
        <v>2</v>
      </c>
      <c r="L32" s="143"/>
      <c r="M32" s="143"/>
      <c r="N32" s="143"/>
      <c r="O32" s="143"/>
      <c r="P32" s="143"/>
      <c r="Q32" s="143"/>
      <c r="R32" s="143"/>
      <c r="S32" s="143">
        <v>14196</v>
      </c>
      <c r="T32" s="143"/>
      <c r="U32" s="143"/>
      <c r="V32" s="143"/>
      <c r="W32" s="143"/>
      <c r="X32" s="143"/>
      <c r="Y32" s="143"/>
      <c r="Z32" s="143"/>
    </row>
    <row r="33" spans="1:43" ht="16.5" customHeight="1" x14ac:dyDescent="0.25">
      <c r="A33" s="142" t="s">
        <v>272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3">
        <v>1</v>
      </c>
      <c r="L33" s="143"/>
      <c r="M33" s="143"/>
      <c r="N33" s="143"/>
      <c r="O33" s="143"/>
      <c r="P33" s="143"/>
      <c r="Q33" s="143"/>
      <c r="R33" s="143"/>
      <c r="S33" s="143">
        <v>10500</v>
      </c>
      <c r="T33" s="143"/>
      <c r="U33" s="143"/>
      <c r="V33" s="143"/>
      <c r="W33" s="143"/>
      <c r="X33" s="143"/>
      <c r="Y33" s="143"/>
      <c r="Z33" s="143"/>
    </row>
    <row r="34" spans="1:43" ht="16.5" customHeight="1" x14ac:dyDescent="0.2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43" ht="19.5" customHeight="1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43" ht="27" customHeight="1" x14ac:dyDescent="0.25">
      <c r="A36" s="155" t="s">
        <v>223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S36" s="143">
        <f>SUM(S32:S34)</f>
        <v>24696</v>
      </c>
      <c r="T36" s="143"/>
      <c r="U36" s="143"/>
      <c r="V36" s="143"/>
      <c r="W36" s="143"/>
      <c r="X36" s="143"/>
      <c r="Y36" s="143"/>
      <c r="Z36" s="143"/>
    </row>
    <row r="37" spans="1:4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43" x14ac:dyDescent="0.25">
      <c r="A38" s="70" t="s">
        <v>153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43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43" x14ac:dyDescent="0.25">
      <c r="A40" s="99" t="s">
        <v>27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 t="s">
        <v>154</v>
      </c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43" x14ac:dyDescent="0.25">
      <c r="A41" s="158" t="s">
        <v>155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44">
        <v>0</v>
      </c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43" ht="15.75" x14ac:dyDescent="0.25">
      <c r="A42" s="191" t="s">
        <v>156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44">
        <v>445722</v>
      </c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</row>
    <row r="43" spans="1:43" ht="15.75" x14ac:dyDescent="0.25">
      <c r="A43" s="191" t="s">
        <v>157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2">
        <f>O45+O46+O47+O48+O49+O50+O51+O52+O53+O55</f>
        <v>506177</v>
      </c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</row>
    <row r="44" spans="1:43" x14ac:dyDescent="0.25">
      <c r="A44" s="158" t="s">
        <v>158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</row>
    <row r="45" spans="1:43" ht="18" customHeight="1" x14ac:dyDescent="0.25">
      <c r="A45" s="193" t="s">
        <v>229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>
        <v>8980</v>
      </c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6"/>
      <c r="AF45" s="189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</row>
    <row r="46" spans="1:43" ht="18" customHeight="1" x14ac:dyDescent="0.25">
      <c r="A46" s="130" t="s">
        <v>230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2"/>
      <c r="O46" s="136">
        <v>3500</v>
      </c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ht="18" customHeight="1" x14ac:dyDescent="0.25">
      <c r="A47" s="130" t="s">
        <v>229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  <c r="O47" s="136">
        <v>6300</v>
      </c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8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</row>
    <row r="48" spans="1:43" ht="18" customHeight="1" x14ac:dyDescent="0.25">
      <c r="A48" s="130" t="s">
        <v>263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  <c r="O48" s="136">
        <v>14998</v>
      </c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8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</row>
    <row r="49" spans="1:43" ht="18" customHeight="1" x14ac:dyDescent="0.25">
      <c r="A49" s="130" t="s">
        <v>264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  <c r="O49" s="136">
        <v>3599</v>
      </c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8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</row>
    <row r="50" spans="1:43" ht="34.5" customHeight="1" x14ac:dyDescent="0.25">
      <c r="A50" s="197" t="s">
        <v>269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9"/>
      <c r="O50" s="136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</row>
    <row r="51" spans="1:43" ht="18" customHeight="1" x14ac:dyDescent="0.25">
      <c r="A51" s="130" t="s">
        <v>265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  <c r="O51" s="136">
        <v>370000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</row>
    <row r="52" spans="1:43" ht="18" customHeight="1" x14ac:dyDescent="0.25">
      <c r="A52" s="130" t="s">
        <v>266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  <c r="O52" s="136">
        <v>56800</v>
      </c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</row>
    <row r="53" spans="1:43" ht="18" customHeight="1" x14ac:dyDescent="0.25">
      <c r="A53" s="130" t="s">
        <v>267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2"/>
      <c r="O53" s="136">
        <v>42000</v>
      </c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</row>
    <row r="54" spans="1:43" ht="78" customHeight="1" x14ac:dyDescent="0.25">
      <c r="A54" s="130" t="s">
        <v>268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2"/>
      <c r="O54" s="136">
        <v>178000</v>
      </c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</row>
    <row r="55" spans="1:43" ht="15.75" customHeight="1" x14ac:dyDescent="0.25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2"/>
      <c r="O55" s="136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</row>
    <row r="56" spans="1:43" x14ac:dyDescent="0.25">
      <c r="A56" s="70" t="s">
        <v>159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4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43" ht="62.25" customHeight="1" x14ac:dyDescent="0.25">
      <c r="A58" s="99" t="s">
        <v>191</v>
      </c>
      <c r="B58" s="99"/>
      <c r="C58" s="99"/>
      <c r="D58" s="99"/>
      <c r="E58" s="99"/>
      <c r="F58" s="99"/>
      <c r="G58" s="99"/>
      <c r="H58" s="99" t="s">
        <v>160</v>
      </c>
      <c r="I58" s="99"/>
      <c r="J58" s="99"/>
      <c r="K58" s="99"/>
      <c r="L58" s="99"/>
      <c r="M58" s="99"/>
      <c r="N58" s="99"/>
      <c r="O58" s="99" t="s">
        <v>161</v>
      </c>
      <c r="P58" s="99"/>
      <c r="Q58" s="99"/>
      <c r="R58" s="99"/>
      <c r="S58" s="99"/>
      <c r="T58" s="99"/>
      <c r="U58" s="99"/>
      <c r="V58" s="99"/>
      <c r="W58" s="204" t="s">
        <v>195</v>
      </c>
      <c r="X58" s="205"/>
      <c r="Y58" s="205"/>
      <c r="Z58" s="206"/>
    </row>
    <row r="59" spans="1:43" ht="36" customHeight="1" x14ac:dyDescent="0.25">
      <c r="A59" s="124" t="s">
        <v>233</v>
      </c>
      <c r="B59" s="124"/>
      <c r="C59" s="124"/>
      <c r="D59" s="124"/>
      <c r="E59" s="124"/>
      <c r="F59" s="124"/>
      <c r="G59" s="124"/>
      <c r="H59" s="125">
        <v>32000</v>
      </c>
      <c r="I59" s="125"/>
      <c r="J59" s="125"/>
      <c r="K59" s="125"/>
      <c r="L59" s="125"/>
      <c r="M59" s="125"/>
      <c r="N59" s="125"/>
      <c r="O59" s="126" t="s">
        <v>232</v>
      </c>
      <c r="P59" s="126"/>
      <c r="Q59" s="126"/>
      <c r="R59" s="126"/>
      <c r="S59" s="126"/>
      <c r="T59" s="126"/>
      <c r="U59" s="126"/>
      <c r="V59" s="126"/>
      <c r="W59" s="126" t="s">
        <v>231</v>
      </c>
      <c r="X59" s="126"/>
      <c r="Y59" s="126"/>
      <c r="Z59" s="126"/>
    </row>
    <row r="60" spans="1:43" ht="60" customHeight="1" x14ac:dyDescent="0.25">
      <c r="A60" s="124" t="s">
        <v>237</v>
      </c>
      <c r="B60" s="124"/>
      <c r="C60" s="124"/>
      <c r="D60" s="124"/>
      <c r="E60" s="124"/>
      <c r="F60" s="124"/>
      <c r="G60" s="124"/>
      <c r="H60" s="125">
        <v>12000</v>
      </c>
      <c r="I60" s="125"/>
      <c r="J60" s="125"/>
      <c r="K60" s="125"/>
      <c r="L60" s="125"/>
      <c r="M60" s="125"/>
      <c r="N60" s="125"/>
      <c r="O60" s="126" t="s">
        <v>239</v>
      </c>
      <c r="P60" s="126"/>
      <c r="Q60" s="126"/>
      <c r="R60" s="126"/>
      <c r="S60" s="126"/>
      <c r="T60" s="126"/>
      <c r="U60" s="126"/>
      <c r="V60" s="126"/>
      <c r="W60" s="126" t="s">
        <v>238</v>
      </c>
      <c r="X60" s="126"/>
      <c r="Y60" s="126"/>
      <c r="Z60" s="126"/>
    </row>
    <row r="61" spans="1:43" ht="108" customHeight="1" x14ac:dyDescent="0.25">
      <c r="A61" s="124" t="s">
        <v>240</v>
      </c>
      <c r="B61" s="124"/>
      <c r="C61" s="124"/>
      <c r="D61" s="124"/>
      <c r="E61" s="124"/>
      <c r="F61" s="124"/>
      <c r="G61" s="124"/>
      <c r="H61" s="125">
        <v>78120</v>
      </c>
      <c r="I61" s="125"/>
      <c r="J61" s="125"/>
      <c r="K61" s="125"/>
      <c r="L61" s="125"/>
      <c r="M61" s="125"/>
      <c r="N61" s="125"/>
      <c r="O61" s="126" t="s">
        <v>241</v>
      </c>
      <c r="P61" s="126"/>
      <c r="Q61" s="126"/>
      <c r="R61" s="126"/>
      <c r="S61" s="126"/>
      <c r="T61" s="126"/>
      <c r="U61" s="126"/>
      <c r="V61" s="126"/>
      <c r="W61" s="126" t="s">
        <v>238</v>
      </c>
      <c r="X61" s="126"/>
      <c r="Y61" s="126"/>
      <c r="Z61" s="126"/>
    </row>
    <row r="62" spans="1:43" ht="36" customHeight="1" x14ac:dyDescent="0.25">
      <c r="A62" s="124" t="s">
        <v>236</v>
      </c>
      <c r="B62" s="124"/>
      <c r="C62" s="124"/>
      <c r="D62" s="124"/>
      <c r="E62" s="124"/>
      <c r="F62" s="124"/>
      <c r="G62" s="124"/>
      <c r="H62" s="125">
        <v>19800</v>
      </c>
      <c r="I62" s="125"/>
      <c r="J62" s="125"/>
      <c r="K62" s="125"/>
      <c r="L62" s="125"/>
      <c r="M62" s="125"/>
      <c r="N62" s="125"/>
      <c r="O62" s="126" t="s">
        <v>235</v>
      </c>
      <c r="P62" s="126"/>
      <c r="Q62" s="126"/>
      <c r="R62" s="126"/>
      <c r="S62" s="126"/>
      <c r="T62" s="126"/>
      <c r="U62" s="126"/>
      <c r="V62" s="126"/>
      <c r="W62" s="126" t="s">
        <v>234</v>
      </c>
      <c r="X62" s="126"/>
      <c r="Y62" s="126"/>
      <c r="Z62" s="126"/>
    </row>
    <row r="63" spans="1:43" ht="26.25" customHeight="1" x14ac:dyDescent="0.25">
      <c r="A63" s="124" t="s">
        <v>225</v>
      </c>
      <c r="B63" s="124"/>
      <c r="C63" s="124"/>
      <c r="D63" s="124"/>
      <c r="E63" s="124"/>
      <c r="F63" s="124"/>
      <c r="G63" s="124"/>
      <c r="H63" s="125">
        <v>780</v>
      </c>
      <c r="I63" s="125"/>
      <c r="J63" s="125"/>
      <c r="K63" s="125"/>
      <c r="L63" s="125"/>
      <c r="M63" s="125"/>
      <c r="N63" s="125"/>
      <c r="O63" s="126" t="s">
        <v>243</v>
      </c>
      <c r="P63" s="126"/>
      <c r="Q63" s="126"/>
      <c r="R63" s="126"/>
      <c r="S63" s="126"/>
      <c r="T63" s="126"/>
      <c r="U63" s="126"/>
      <c r="V63" s="126"/>
      <c r="W63" s="126" t="s">
        <v>242</v>
      </c>
      <c r="X63" s="126"/>
      <c r="Y63" s="126"/>
      <c r="Z63" s="126"/>
    </row>
    <row r="64" spans="1:43" ht="26.25" customHeight="1" x14ac:dyDescent="0.25">
      <c r="A64" s="124" t="s">
        <v>246</v>
      </c>
      <c r="B64" s="124"/>
      <c r="C64" s="124"/>
      <c r="D64" s="124"/>
      <c r="E64" s="124"/>
      <c r="F64" s="124"/>
      <c r="G64" s="124"/>
      <c r="H64" s="125">
        <v>26250</v>
      </c>
      <c r="I64" s="125"/>
      <c r="J64" s="125"/>
      <c r="K64" s="125"/>
      <c r="L64" s="125"/>
      <c r="M64" s="125"/>
      <c r="N64" s="125"/>
      <c r="O64" s="126" t="s">
        <v>244</v>
      </c>
      <c r="P64" s="126"/>
      <c r="Q64" s="126"/>
      <c r="R64" s="126"/>
      <c r="S64" s="126"/>
      <c r="T64" s="126"/>
      <c r="U64" s="126"/>
      <c r="V64" s="126"/>
      <c r="W64" s="126" t="s">
        <v>245</v>
      </c>
      <c r="X64" s="126"/>
      <c r="Y64" s="126"/>
      <c r="Z64" s="126"/>
    </row>
    <row r="65" spans="1:39" ht="36.75" customHeight="1" x14ac:dyDescent="0.25">
      <c r="A65" s="124" t="s">
        <v>226</v>
      </c>
      <c r="B65" s="124"/>
      <c r="C65" s="124"/>
      <c r="D65" s="124"/>
      <c r="E65" s="124"/>
      <c r="F65" s="124"/>
      <c r="G65" s="124"/>
      <c r="H65" s="125">
        <v>28500</v>
      </c>
      <c r="I65" s="125"/>
      <c r="J65" s="125"/>
      <c r="K65" s="125"/>
      <c r="L65" s="125"/>
      <c r="M65" s="125"/>
      <c r="N65" s="125"/>
      <c r="O65" s="126" t="s">
        <v>248</v>
      </c>
      <c r="P65" s="126"/>
      <c r="Q65" s="126"/>
      <c r="R65" s="126"/>
      <c r="S65" s="126"/>
      <c r="T65" s="126"/>
      <c r="U65" s="126"/>
      <c r="V65" s="126"/>
      <c r="W65" s="126" t="s">
        <v>247</v>
      </c>
      <c r="X65" s="126"/>
      <c r="Y65" s="126"/>
      <c r="Z65" s="126"/>
    </row>
    <row r="66" spans="1:39" ht="53.25" customHeight="1" x14ac:dyDescent="0.25">
      <c r="A66" s="127" t="s">
        <v>228</v>
      </c>
      <c r="B66" s="128"/>
      <c r="C66" s="128"/>
      <c r="D66" s="128"/>
      <c r="E66" s="128"/>
      <c r="F66" s="128"/>
      <c r="G66" s="129"/>
      <c r="H66" s="125">
        <v>81998</v>
      </c>
      <c r="I66" s="125"/>
      <c r="J66" s="125"/>
      <c r="K66" s="125"/>
      <c r="L66" s="125"/>
      <c r="M66" s="125"/>
      <c r="N66" s="125"/>
      <c r="O66" s="126" t="s">
        <v>250</v>
      </c>
      <c r="P66" s="126"/>
      <c r="Q66" s="126"/>
      <c r="R66" s="126"/>
      <c r="S66" s="126"/>
      <c r="T66" s="126"/>
      <c r="U66" s="126"/>
      <c r="V66" s="126"/>
      <c r="W66" s="126" t="s">
        <v>249</v>
      </c>
      <c r="X66" s="126"/>
      <c r="Y66" s="126"/>
      <c r="Z66" s="126"/>
    </row>
    <row r="67" spans="1:39" ht="39" customHeight="1" x14ac:dyDescent="0.25">
      <c r="A67" s="124" t="s">
        <v>251</v>
      </c>
      <c r="B67" s="124"/>
      <c r="C67" s="124"/>
      <c r="D67" s="124"/>
      <c r="E67" s="124"/>
      <c r="F67" s="124"/>
      <c r="G67" s="124"/>
      <c r="H67" s="125">
        <v>105797</v>
      </c>
      <c r="I67" s="125"/>
      <c r="J67" s="125"/>
      <c r="K67" s="125"/>
      <c r="L67" s="125"/>
      <c r="M67" s="125"/>
      <c r="N67" s="125"/>
      <c r="O67" s="126" t="s">
        <v>252</v>
      </c>
      <c r="P67" s="126"/>
      <c r="Q67" s="126"/>
      <c r="R67" s="126"/>
      <c r="S67" s="126"/>
      <c r="T67" s="126"/>
      <c r="U67" s="126"/>
      <c r="V67" s="126"/>
      <c r="W67" s="126" t="s">
        <v>249</v>
      </c>
      <c r="X67" s="126"/>
      <c r="Y67" s="126"/>
      <c r="Z67" s="126"/>
    </row>
    <row r="68" spans="1:39" ht="70.5" customHeight="1" x14ac:dyDescent="0.25">
      <c r="A68" s="124" t="s">
        <v>281</v>
      </c>
      <c r="B68" s="124"/>
      <c r="C68" s="124"/>
      <c r="D68" s="124"/>
      <c r="E68" s="124"/>
      <c r="F68" s="124"/>
      <c r="G68" s="124"/>
      <c r="H68" s="125">
        <v>32162.46</v>
      </c>
      <c r="I68" s="125"/>
      <c r="J68" s="125"/>
      <c r="K68" s="125"/>
      <c r="L68" s="125"/>
      <c r="M68" s="125"/>
      <c r="N68" s="125"/>
      <c r="O68" s="126" t="s">
        <v>283</v>
      </c>
      <c r="P68" s="126"/>
      <c r="Q68" s="126"/>
      <c r="R68" s="126"/>
      <c r="S68" s="126"/>
      <c r="T68" s="126"/>
      <c r="U68" s="126"/>
      <c r="V68" s="126"/>
      <c r="W68" s="126" t="s">
        <v>282</v>
      </c>
      <c r="X68" s="126"/>
      <c r="Y68" s="126"/>
      <c r="Z68" s="126"/>
    </row>
    <row r="69" spans="1:39" ht="39" customHeight="1" x14ac:dyDescent="0.25">
      <c r="A69" s="124" t="s">
        <v>276</v>
      </c>
      <c r="B69" s="124"/>
      <c r="C69" s="124"/>
      <c r="D69" s="124"/>
      <c r="E69" s="124"/>
      <c r="F69" s="124"/>
      <c r="G69" s="124"/>
      <c r="H69" s="125">
        <v>22480</v>
      </c>
      <c r="I69" s="125"/>
      <c r="J69" s="125"/>
      <c r="K69" s="125"/>
      <c r="L69" s="125"/>
      <c r="M69" s="125"/>
      <c r="N69" s="125"/>
      <c r="O69" s="126" t="s">
        <v>277</v>
      </c>
      <c r="P69" s="126"/>
      <c r="Q69" s="126"/>
      <c r="R69" s="126"/>
      <c r="S69" s="126"/>
      <c r="T69" s="126"/>
      <c r="U69" s="126"/>
      <c r="V69" s="126"/>
      <c r="W69" s="126" t="s">
        <v>275</v>
      </c>
      <c r="X69" s="126"/>
      <c r="Y69" s="126"/>
      <c r="Z69" s="126"/>
    </row>
    <row r="70" spans="1:39" ht="39" customHeight="1" x14ac:dyDescent="0.25">
      <c r="A70" s="124" t="s">
        <v>280</v>
      </c>
      <c r="B70" s="124"/>
      <c r="C70" s="124"/>
      <c r="D70" s="124"/>
      <c r="E70" s="124"/>
      <c r="F70" s="124"/>
      <c r="G70" s="124"/>
      <c r="H70" s="125">
        <v>1400</v>
      </c>
      <c r="I70" s="125"/>
      <c r="J70" s="125"/>
      <c r="K70" s="125"/>
      <c r="L70" s="125"/>
      <c r="M70" s="125"/>
      <c r="N70" s="125"/>
      <c r="O70" s="126" t="s">
        <v>278</v>
      </c>
      <c r="P70" s="126"/>
      <c r="Q70" s="126"/>
      <c r="R70" s="126"/>
      <c r="S70" s="126"/>
      <c r="T70" s="126"/>
      <c r="U70" s="126"/>
      <c r="V70" s="126"/>
      <c r="W70" s="126" t="s">
        <v>279</v>
      </c>
      <c r="X70" s="126"/>
      <c r="Y70" s="126"/>
      <c r="Z70" s="126"/>
    </row>
    <row r="71" spans="1:39" ht="21" customHeight="1" x14ac:dyDescent="0.25">
      <c r="A71" s="201" t="s">
        <v>162</v>
      </c>
      <c r="B71" s="202"/>
      <c r="C71" s="202"/>
      <c r="D71" s="202"/>
      <c r="E71" s="202"/>
      <c r="F71" s="202"/>
      <c r="G71" s="203"/>
      <c r="H71" s="208">
        <f>SUM(H59:H70)</f>
        <v>441287.46</v>
      </c>
      <c r="I71" s="208"/>
      <c r="J71" s="208"/>
      <c r="K71" s="208"/>
      <c r="L71" s="208"/>
      <c r="M71" s="208"/>
      <c r="N71" s="208"/>
      <c r="O71" s="166"/>
      <c r="P71" s="166"/>
      <c r="Q71" s="166"/>
      <c r="R71" s="166"/>
      <c r="S71" s="166"/>
      <c r="T71" s="166"/>
      <c r="U71" s="166"/>
      <c r="V71" s="166"/>
      <c r="W71" s="200"/>
      <c r="X71" s="200"/>
      <c r="Y71" s="200"/>
      <c r="Z71" s="200"/>
    </row>
    <row r="72" spans="1:39" ht="10.5" customHeight="1" x14ac:dyDescent="0.25">
      <c r="A72" s="21"/>
      <c r="B72" s="21"/>
      <c r="C72" s="21"/>
      <c r="D72" s="21"/>
      <c r="E72" s="21"/>
      <c r="F72" s="21"/>
      <c r="G72" s="21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39" x14ac:dyDescent="0.25">
      <c r="A73" s="70" t="s">
        <v>163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39" ht="3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39" x14ac:dyDescent="0.25">
      <c r="A75" s="70" t="s">
        <v>164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39" ht="0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39" ht="54.75" customHeight="1" x14ac:dyDescent="0.25">
      <c r="A77" s="145" t="s">
        <v>27</v>
      </c>
      <c r="B77" s="145"/>
      <c r="C77" s="145"/>
      <c r="D77" s="145"/>
      <c r="E77" s="145"/>
      <c r="F77" s="145"/>
      <c r="G77" s="145"/>
      <c r="H77" s="145" t="s">
        <v>169</v>
      </c>
      <c r="I77" s="145"/>
      <c r="J77" s="145" t="s">
        <v>165</v>
      </c>
      <c r="K77" s="145"/>
      <c r="L77" s="145" t="s">
        <v>166</v>
      </c>
      <c r="M77" s="145"/>
      <c r="N77" s="145"/>
      <c r="O77" s="145" t="s">
        <v>167</v>
      </c>
      <c r="P77" s="145"/>
      <c r="Q77" s="145"/>
      <c r="R77" s="145"/>
      <c r="S77" s="145" t="s">
        <v>193</v>
      </c>
      <c r="T77" s="145"/>
      <c r="U77" s="145"/>
      <c r="V77" s="145"/>
      <c r="W77" s="145" t="s">
        <v>168</v>
      </c>
      <c r="X77" s="145"/>
      <c r="Y77" s="145"/>
      <c r="Z77" s="145"/>
      <c r="AG77" s="6"/>
      <c r="AH77" s="6"/>
      <c r="AI77" s="6"/>
      <c r="AJ77" s="6"/>
      <c r="AK77" s="6"/>
      <c r="AL77" s="6"/>
      <c r="AM77" s="6"/>
    </row>
    <row r="78" spans="1:39" x14ac:dyDescent="0.25">
      <c r="A78" s="179" t="s">
        <v>170</v>
      </c>
      <c r="B78" s="179"/>
      <c r="C78" s="179"/>
      <c r="D78" s="179"/>
      <c r="E78" s="179"/>
      <c r="F78" s="179"/>
      <c r="G78" s="179"/>
      <c r="H78" s="180" t="s">
        <v>214</v>
      </c>
      <c r="I78" s="182"/>
      <c r="J78" s="180" t="s">
        <v>214</v>
      </c>
      <c r="K78" s="182"/>
      <c r="L78" s="180" t="s">
        <v>214</v>
      </c>
      <c r="M78" s="181"/>
      <c r="N78" s="182"/>
      <c r="O78" s="180" t="s">
        <v>214</v>
      </c>
      <c r="P78" s="181"/>
      <c r="Q78" s="181"/>
      <c r="R78" s="182"/>
      <c r="S78" s="180"/>
      <c r="T78" s="181"/>
      <c r="U78" s="181"/>
      <c r="V78" s="182"/>
      <c r="W78" s="180"/>
      <c r="X78" s="181"/>
      <c r="Y78" s="181"/>
      <c r="Z78" s="182"/>
    </row>
    <row r="79" spans="1:39" x14ac:dyDescent="0.25">
      <c r="A79" s="179" t="s">
        <v>171</v>
      </c>
      <c r="B79" s="179"/>
      <c r="C79" s="179"/>
      <c r="D79" s="179"/>
      <c r="E79" s="179"/>
      <c r="F79" s="179"/>
      <c r="G79" s="179"/>
      <c r="H79" s="180" t="s">
        <v>214</v>
      </c>
      <c r="I79" s="182"/>
      <c r="J79" s="180" t="s">
        <v>214</v>
      </c>
      <c r="K79" s="182"/>
      <c r="L79" s="180" t="s">
        <v>214</v>
      </c>
      <c r="M79" s="181"/>
      <c r="N79" s="182"/>
      <c r="O79" s="180" t="s">
        <v>214</v>
      </c>
      <c r="P79" s="181"/>
      <c r="Q79" s="181"/>
      <c r="R79" s="182"/>
      <c r="S79" s="180"/>
      <c r="T79" s="181"/>
      <c r="U79" s="181"/>
      <c r="V79" s="182"/>
      <c r="W79" s="180"/>
      <c r="X79" s="181"/>
      <c r="Y79" s="181"/>
      <c r="Z79" s="182"/>
    </row>
    <row r="80" spans="1:39" x14ac:dyDescent="0.25">
      <c r="A80" s="179" t="s">
        <v>172</v>
      </c>
      <c r="B80" s="179"/>
      <c r="C80" s="179"/>
      <c r="D80" s="179"/>
      <c r="E80" s="179"/>
      <c r="F80" s="179"/>
      <c r="G80" s="179"/>
      <c r="H80" s="180" t="s">
        <v>214</v>
      </c>
      <c r="I80" s="182"/>
      <c r="J80" s="180" t="s">
        <v>214</v>
      </c>
      <c r="K80" s="182"/>
      <c r="L80" s="180" t="s">
        <v>214</v>
      </c>
      <c r="M80" s="181"/>
      <c r="N80" s="182"/>
      <c r="O80" s="180" t="s">
        <v>214</v>
      </c>
      <c r="P80" s="181"/>
      <c r="Q80" s="181"/>
      <c r="R80" s="182"/>
      <c r="S80" s="180"/>
      <c r="T80" s="181"/>
      <c r="U80" s="181"/>
      <c r="V80" s="182"/>
      <c r="W80" s="180"/>
      <c r="X80" s="181"/>
      <c r="Y80" s="181"/>
      <c r="Z80" s="182"/>
    </row>
    <row r="81" spans="1:26" x14ac:dyDescent="0.25">
      <c r="A81" s="179" t="s">
        <v>173</v>
      </c>
      <c r="B81" s="179"/>
      <c r="C81" s="179"/>
      <c r="D81" s="179"/>
      <c r="E81" s="179"/>
      <c r="F81" s="179"/>
      <c r="G81" s="179"/>
      <c r="H81" s="180" t="s">
        <v>214</v>
      </c>
      <c r="I81" s="182"/>
      <c r="J81" s="180" t="s">
        <v>214</v>
      </c>
      <c r="K81" s="182"/>
      <c r="L81" s="180" t="s">
        <v>214</v>
      </c>
      <c r="M81" s="181"/>
      <c r="N81" s="182"/>
      <c r="O81" s="180" t="s">
        <v>214</v>
      </c>
      <c r="P81" s="181"/>
      <c r="Q81" s="181"/>
      <c r="R81" s="182"/>
      <c r="S81" s="180"/>
      <c r="T81" s="181"/>
      <c r="U81" s="181"/>
      <c r="V81" s="182"/>
      <c r="W81" s="180"/>
      <c r="X81" s="181"/>
      <c r="Y81" s="181"/>
      <c r="Z81" s="182"/>
    </row>
    <row r="82" spans="1:26" ht="7.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x14ac:dyDescent="0.25">
      <c r="A83" s="70" t="s">
        <v>179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6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36.75" customHeight="1" x14ac:dyDescent="0.25">
      <c r="A85" s="82" t="s">
        <v>27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 t="s">
        <v>175</v>
      </c>
      <c r="M85" s="82"/>
      <c r="N85" s="82"/>
      <c r="O85" s="183" t="s">
        <v>174</v>
      </c>
      <c r="P85" s="183"/>
      <c r="Q85" s="183"/>
      <c r="R85" s="183"/>
      <c r="S85" s="183" t="s">
        <v>192</v>
      </c>
      <c r="T85" s="183"/>
      <c r="U85" s="183"/>
      <c r="V85" s="183"/>
      <c r="W85" s="183" t="s">
        <v>168</v>
      </c>
      <c r="X85" s="183"/>
      <c r="Y85" s="183"/>
      <c r="Z85" s="183"/>
    </row>
    <row r="86" spans="1:26" ht="11.25" customHeight="1" x14ac:dyDescent="0.25">
      <c r="A86" s="179" t="s">
        <v>176</v>
      </c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00" t="s">
        <v>214</v>
      </c>
      <c r="M86" s="100"/>
      <c r="N86" s="100"/>
      <c r="O86" s="100" t="s">
        <v>214</v>
      </c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ht="7.5" customHeight="1" x14ac:dyDescent="0.25">
      <c r="A87" s="179" t="s">
        <v>177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00" t="s">
        <v>214</v>
      </c>
      <c r="M87" s="100"/>
      <c r="N87" s="100"/>
      <c r="O87" s="100" t="s">
        <v>214</v>
      </c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ht="10.5" customHeight="1" x14ac:dyDescent="0.25">
      <c r="A88" s="179" t="s">
        <v>178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00" t="s">
        <v>214</v>
      </c>
      <c r="M88" s="100"/>
      <c r="N88" s="100"/>
      <c r="O88" s="100" t="s">
        <v>214</v>
      </c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ht="12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x14ac:dyDescent="0.25">
      <c r="A90" s="70" t="s">
        <v>180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0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x14ac:dyDescent="0.25">
      <c r="A92" s="99" t="s">
        <v>181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 t="s">
        <v>182</v>
      </c>
      <c r="U92" s="99"/>
      <c r="V92" s="99"/>
      <c r="W92" s="99"/>
      <c r="X92" s="99"/>
      <c r="Y92" s="99"/>
      <c r="Z92" s="99"/>
    </row>
    <row r="93" spans="1:26" ht="18.75" customHeight="1" x14ac:dyDescent="0.25">
      <c r="A93" s="186" t="s">
        <v>215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7">
        <v>2374356.9</v>
      </c>
      <c r="U93" s="187"/>
      <c r="V93" s="187"/>
      <c r="W93" s="187"/>
      <c r="X93" s="187"/>
      <c r="Y93" s="187"/>
      <c r="Z93" s="187"/>
    </row>
    <row r="94" spans="1:26" ht="27.75" customHeight="1" x14ac:dyDescent="0.25">
      <c r="A94" s="186" t="s">
        <v>216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7">
        <v>61500</v>
      </c>
      <c r="U94" s="187"/>
      <c r="V94" s="187"/>
      <c r="W94" s="187"/>
      <c r="X94" s="187"/>
      <c r="Y94" s="187"/>
      <c r="Z94" s="187"/>
    </row>
    <row r="95" spans="1:26" ht="27.75" customHeight="1" x14ac:dyDescent="0.2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7">
        <v>0</v>
      </c>
      <c r="U95" s="187"/>
      <c r="V95" s="187"/>
      <c r="W95" s="187"/>
      <c r="X95" s="187"/>
      <c r="Y95" s="187"/>
      <c r="Z95" s="187"/>
    </row>
    <row r="96" spans="1:26" ht="21.75" customHeight="1" x14ac:dyDescent="0.25">
      <c r="A96" s="184" t="s">
        <v>140</v>
      </c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5">
        <f>SUM(T93:T95)</f>
        <v>2435856.9</v>
      </c>
      <c r="U96" s="185"/>
      <c r="V96" s="185"/>
      <c r="W96" s="185"/>
      <c r="X96" s="185"/>
      <c r="Y96" s="185"/>
      <c r="Z96" s="185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7" ht="8.2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7" ht="32.25" customHeight="1" x14ac:dyDescent="0.25">
      <c r="A100" s="207" t="s">
        <v>270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</sheetData>
  <mergeCells count="275">
    <mergeCell ref="A100:AA100"/>
    <mergeCell ref="A59:G59"/>
    <mergeCell ref="H59:N59"/>
    <mergeCell ref="O59:V59"/>
    <mergeCell ref="W59:Z59"/>
    <mergeCell ref="A79:G79"/>
    <mergeCell ref="L79:N79"/>
    <mergeCell ref="L78:N78"/>
    <mergeCell ref="J78:K78"/>
    <mergeCell ref="H79:I79"/>
    <mergeCell ref="J79:K79"/>
    <mergeCell ref="O77:R77"/>
    <mergeCell ref="S77:V77"/>
    <mergeCell ref="H71:N71"/>
    <mergeCell ref="A73:Z73"/>
    <mergeCell ref="A75:Z75"/>
    <mergeCell ref="O87:R87"/>
    <mergeCell ref="S87:V87"/>
    <mergeCell ref="W87:Z87"/>
    <mergeCell ref="W80:Z80"/>
    <mergeCell ref="A83:Z83"/>
    <mergeCell ref="A85:K85"/>
    <mergeCell ref="L85:N85"/>
    <mergeCell ref="O85:R85"/>
    <mergeCell ref="A55:N55"/>
    <mergeCell ref="O55:Z55"/>
    <mergeCell ref="AF55:AQ55"/>
    <mergeCell ref="W77:Z77"/>
    <mergeCell ref="O71:V71"/>
    <mergeCell ref="W71:Z71"/>
    <mergeCell ref="A71:G71"/>
    <mergeCell ref="W78:Z78"/>
    <mergeCell ref="A77:G77"/>
    <mergeCell ref="H78:I78"/>
    <mergeCell ref="S78:V78"/>
    <mergeCell ref="O78:R78"/>
    <mergeCell ref="A78:G78"/>
    <mergeCell ref="A68:G68"/>
    <mergeCell ref="H68:N68"/>
    <mergeCell ref="O68:V68"/>
    <mergeCell ref="W68:Z68"/>
    <mergeCell ref="W58:Z58"/>
    <mergeCell ref="H65:N65"/>
    <mergeCell ref="W65:Z65"/>
    <mergeCell ref="W62:Z62"/>
    <mergeCell ref="H66:N66"/>
    <mergeCell ref="O66:V66"/>
    <mergeCell ref="W66:Z66"/>
    <mergeCell ref="S85:V85"/>
    <mergeCell ref="W81:Z81"/>
    <mergeCell ref="A67:G67"/>
    <mergeCell ref="H67:N67"/>
    <mergeCell ref="O67:V67"/>
    <mergeCell ref="W67:Z67"/>
    <mergeCell ref="A69:G69"/>
    <mergeCell ref="H69:N69"/>
    <mergeCell ref="O69:V69"/>
    <mergeCell ref="W69:Z69"/>
    <mergeCell ref="A70:G70"/>
    <mergeCell ref="H70:N70"/>
    <mergeCell ref="O70:V70"/>
    <mergeCell ref="W70:Z70"/>
    <mergeCell ref="A81:G81"/>
    <mergeCell ref="H81:I81"/>
    <mergeCell ref="J81:K81"/>
    <mergeCell ref="L81:N81"/>
    <mergeCell ref="AF42:AQ42"/>
    <mergeCell ref="AF43:AQ43"/>
    <mergeCell ref="AF44:AQ44"/>
    <mergeCell ref="AF45:AQ45"/>
    <mergeCell ref="O53:Z53"/>
    <mergeCell ref="A42:N42"/>
    <mergeCell ref="O42:Z42"/>
    <mergeCell ref="A43:N43"/>
    <mergeCell ref="O43:Z43"/>
    <mergeCell ref="A44:N44"/>
    <mergeCell ref="O44:Z44"/>
    <mergeCell ref="A45:N45"/>
    <mergeCell ref="O45:Z45"/>
    <mergeCell ref="A51:N51"/>
    <mergeCell ref="O51:Z51"/>
    <mergeCell ref="A52:N52"/>
    <mergeCell ref="O52:Z52"/>
    <mergeCell ref="A53:N53"/>
    <mergeCell ref="AF50:AQ50"/>
    <mergeCell ref="AF51:AQ51"/>
    <mergeCell ref="AF52:AQ52"/>
    <mergeCell ref="AF53:AQ53"/>
    <mergeCell ref="A50:N50"/>
    <mergeCell ref="O50:Z50"/>
    <mergeCell ref="A96:S96"/>
    <mergeCell ref="T96:Z96"/>
    <mergeCell ref="A90:Z90"/>
    <mergeCell ref="A92:S92"/>
    <mergeCell ref="T92:Z92"/>
    <mergeCell ref="A93:S93"/>
    <mergeCell ref="T93:Z93"/>
    <mergeCell ref="T94:Z94"/>
    <mergeCell ref="A95:S95"/>
    <mergeCell ref="T95:Z95"/>
    <mergeCell ref="A94:S94"/>
    <mergeCell ref="L88:N88"/>
    <mergeCell ref="O88:R88"/>
    <mergeCell ref="S88:V88"/>
    <mergeCell ref="W88:Z88"/>
    <mergeCell ref="A87:K87"/>
    <mergeCell ref="A88:K88"/>
    <mergeCell ref="L87:N87"/>
    <mergeCell ref="O79:R79"/>
    <mergeCell ref="S79:V79"/>
    <mergeCell ref="W85:Z85"/>
    <mergeCell ref="O81:R81"/>
    <mergeCell ref="S81:V81"/>
    <mergeCell ref="W79:Z79"/>
    <mergeCell ref="A86:K86"/>
    <mergeCell ref="L86:N86"/>
    <mergeCell ref="O86:R86"/>
    <mergeCell ref="S86:V86"/>
    <mergeCell ref="W86:Z86"/>
    <mergeCell ref="A80:G80"/>
    <mergeCell ref="H80:I80"/>
    <mergeCell ref="J80:K80"/>
    <mergeCell ref="L80:N80"/>
    <mergeCell ref="O80:R80"/>
    <mergeCell ref="S80:V80"/>
    <mergeCell ref="A20:F20"/>
    <mergeCell ref="Q13:U13"/>
    <mergeCell ref="G20:K20"/>
    <mergeCell ref="G18:K18"/>
    <mergeCell ref="L18:P18"/>
    <mergeCell ref="Q18:U18"/>
    <mergeCell ref="Q19:U19"/>
    <mergeCell ref="L20:P20"/>
    <mergeCell ref="Q20:U20"/>
    <mergeCell ref="G13:K13"/>
    <mergeCell ref="A18:F18"/>
    <mergeCell ref="A1:Z1"/>
    <mergeCell ref="V12:Z20"/>
    <mergeCell ref="L16:P16"/>
    <mergeCell ref="Q16:U16"/>
    <mergeCell ref="A3:F3"/>
    <mergeCell ref="G5:H5"/>
    <mergeCell ref="A12:F12"/>
    <mergeCell ref="A13:F13"/>
    <mergeCell ref="A14:F14"/>
    <mergeCell ref="A15:F15"/>
    <mergeCell ref="A4:B4"/>
    <mergeCell ref="C4:D4"/>
    <mergeCell ref="E4:F4"/>
    <mergeCell ref="G3:L3"/>
    <mergeCell ref="E5:F5"/>
    <mergeCell ref="L13:P13"/>
    <mergeCell ref="L15:P15"/>
    <mergeCell ref="A16:F16"/>
    <mergeCell ref="Y4:Z4"/>
    <mergeCell ref="V4:X4"/>
    <mergeCell ref="S4:U4"/>
    <mergeCell ref="M4:N4"/>
    <mergeCell ref="O4:P4"/>
    <mergeCell ref="V5:X5"/>
    <mergeCell ref="Y5:Z5"/>
    <mergeCell ref="S3:Z3"/>
    <mergeCell ref="A7:Z7"/>
    <mergeCell ref="A9:Z9"/>
    <mergeCell ref="M5:N5"/>
    <mergeCell ref="O5:P5"/>
    <mergeCell ref="Q5:R5"/>
    <mergeCell ref="M3:R3"/>
    <mergeCell ref="S5:U5"/>
    <mergeCell ref="A5:B5"/>
    <mergeCell ref="C5:D5"/>
    <mergeCell ref="Q4:R4"/>
    <mergeCell ref="K4:L4"/>
    <mergeCell ref="I4:J4"/>
    <mergeCell ref="G4:H4"/>
    <mergeCell ref="K5:L5"/>
    <mergeCell ref="I5:J5"/>
    <mergeCell ref="H62:N62"/>
    <mergeCell ref="O62:V62"/>
    <mergeCell ref="A24:Z24"/>
    <mergeCell ref="V11:Z11"/>
    <mergeCell ref="Q11:U11"/>
    <mergeCell ref="L11:P11"/>
    <mergeCell ref="G11:K11"/>
    <mergeCell ref="A11:F11"/>
    <mergeCell ref="G14:K14"/>
    <mergeCell ref="L14:P14"/>
    <mergeCell ref="Q14:U14"/>
    <mergeCell ref="G15:K15"/>
    <mergeCell ref="Q15:U15"/>
    <mergeCell ref="G16:K16"/>
    <mergeCell ref="A19:F19"/>
    <mergeCell ref="G19:K19"/>
    <mergeCell ref="A17:F17"/>
    <mergeCell ref="G17:K17"/>
    <mergeCell ref="L17:P17"/>
    <mergeCell ref="Q17:U17"/>
    <mergeCell ref="L19:P19"/>
    <mergeCell ref="G12:K12"/>
    <mergeCell ref="L12:P12"/>
    <mergeCell ref="Q12:U12"/>
    <mergeCell ref="A36:R36"/>
    <mergeCell ref="A41:N41"/>
    <mergeCell ref="A22:Z22"/>
    <mergeCell ref="A46:N46"/>
    <mergeCell ref="O46:Z46"/>
    <mergeCell ref="O47:Z47"/>
    <mergeCell ref="A25:Z25"/>
    <mergeCell ref="H77:I77"/>
    <mergeCell ref="J77:K77"/>
    <mergeCell ref="L77:N77"/>
    <mergeCell ref="A34:J34"/>
    <mergeCell ref="K34:R34"/>
    <mergeCell ref="S34:Z34"/>
    <mergeCell ref="A48:N48"/>
    <mergeCell ref="A47:N47"/>
    <mergeCell ref="A49:N49"/>
    <mergeCell ref="O58:V58"/>
    <mergeCell ref="A63:G63"/>
    <mergeCell ref="H63:N63"/>
    <mergeCell ref="A60:G60"/>
    <mergeCell ref="H60:N60"/>
    <mergeCell ref="O60:V60"/>
    <mergeCell ref="W60:Z60"/>
    <mergeCell ref="A62:G62"/>
    <mergeCell ref="S35:Z35"/>
    <mergeCell ref="K26:V26"/>
    <mergeCell ref="A33:J33"/>
    <mergeCell ref="K33:R33"/>
    <mergeCell ref="S33:Z33"/>
    <mergeCell ref="A29:Z29"/>
    <mergeCell ref="A26:E26"/>
    <mergeCell ref="F26:J26"/>
    <mergeCell ref="S32:Z32"/>
    <mergeCell ref="W26:AA26"/>
    <mergeCell ref="W27:AA27"/>
    <mergeCell ref="A27:E27"/>
    <mergeCell ref="F27:J27"/>
    <mergeCell ref="K27:V27"/>
    <mergeCell ref="A28:E28"/>
    <mergeCell ref="F28:J28"/>
    <mergeCell ref="K28:V28"/>
    <mergeCell ref="A54:N54"/>
    <mergeCell ref="A40:N40"/>
    <mergeCell ref="O40:Z40"/>
    <mergeCell ref="W28:AA28"/>
    <mergeCell ref="O54:Z54"/>
    <mergeCell ref="H61:N61"/>
    <mergeCell ref="O61:V61"/>
    <mergeCell ref="A58:G58"/>
    <mergeCell ref="H58:N58"/>
    <mergeCell ref="A38:Z38"/>
    <mergeCell ref="A56:Z56"/>
    <mergeCell ref="A31:J31"/>
    <mergeCell ref="K31:R31"/>
    <mergeCell ref="S31:Z31"/>
    <mergeCell ref="A32:J32"/>
    <mergeCell ref="K32:R32"/>
    <mergeCell ref="O48:Z48"/>
    <mergeCell ref="O49:Z49"/>
    <mergeCell ref="S36:Z36"/>
    <mergeCell ref="A61:G61"/>
    <mergeCell ref="W61:Z61"/>
    <mergeCell ref="O41:Z41"/>
    <mergeCell ref="A35:J35"/>
    <mergeCell ref="K35:R35"/>
    <mergeCell ref="A64:G64"/>
    <mergeCell ref="H64:N64"/>
    <mergeCell ref="O64:V64"/>
    <mergeCell ref="W64:Z64"/>
    <mergeCell ref="O63:V63"/>
    <mergeCell ref="W63:Z63"/>
    <mergeCell ref="O65:V65"/>
    <mergeCell ref="A66:G66"/>
    <mergeCell ref="A65:G65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1-4</vt:lpstr>
      <vt:lpstr>раздел 5</vt:lpstr>
      <vt:lpstr>раздел 6-12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2023-07-16T22:52:14Z</dcterms:modified>
</cp:coreProperties>
</file>